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7680" windowHeight="5835" tabRatio="872"/>
  </bookViews>
  <sheets>
    <sheet name="Indice" sheetId="5" r:id="rId1"/>
    <sheet name="MET_2011" sheetId="6" r:id="rId2"/>
    <sheet name="MET_2012" sheetId="7" r:id="rId3"/>
    <sheet name="MET_2013" sheetId="12" r:id="rId4"/>
    <sheet name="MAT_2011-2013" sheetId="11" r:id="rId5"/>
    <sheet name="2011_SJ" sheetId="1" r:id="rId6"/>
    <sheet name="2012_SJ" sheetId="2" r:id="rId7"/>
    <sheet name="2013_SJ" sheetId="13" r:id="rId8"/>
    <sheet name="FA_2011" sheetId="3" r:id="rId9"/>
    <sheet name="FA_2012" sheetId="4" r:id="rId10"/>
    <sheet name="FA_2013" sheetId="14" r:id="rId11"/>
    <sheet name="datos" sheetId="10" r:id="rId12"/>
  </sheets>
  <calcPr calcId="145621"/>
</workbook>
</file>

<file path=xl/calcChain.xml><?xml version="1.0" encoding="utf-8"?>
<calcChain xmlns="http://schemas.openxmlformats.org/spreadsheetml/2006/main">
  <c r="H5" i="10" l="1"/>
  <c r="B11" i="7" l="1"/>
  <c r="B11" i="6"/>
  <c r="B5" i="13" l="1"/>
  <c r="J5" i="10" l="1"/>
  <c r="B14" i="12"/>
  <c r="B15" i="12" s="1"/>
  <c r="B13" i="12"/>
  <c r="B11" i="12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6" i="10"/>
  <c r="M6" i="11" l="1"/>
  <c r="C15" i="12" l="1"/>
  <c r="C18" i="12" s="1"/>
  <c r="B18" i="12" l="1"/>
  <c r="G5" i="10"/>
  <c r="B14" i="7" l="1"/>
  <c r="B13" i="7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B13" i="6"/>
  <c r="B5" i="2"/>
  <c r="B5" i="1"/>
  <c r="C6" i="11"/>
  <c r="D6" i="11"/>
  <c r="E6" i="11"/>
  <c r="F6" i="11"/>
  <c r="G6" i="11"/>
  <c r="H6" i="11"/>
  <c r="I6" i="11"/>
  <c r="J6" i="11"/>
  <c r="K6" i="11"/>
  <c r="L6" i="11"/>
  <c r="B6" i="11"/>
  <c r="B15" i="7" l="1"/>
  <c r="C15" i="7"/>
  <c r="C18" i="7" l="1"/>
  <c r="B18" i="7"/>
  <c r="B14" i="6"/>
  <c r="B15" i="6" s="1"/>
  <c r="C15" i="6" l="1"/>
  <c r="B18" i="6" l="1"/>
  <c r="C18" i="6"/>
</calcChain>
</file>

<file path=xl/sharedStrings.xml><?xml version="1.0" encoding="utf-8"?>
<sst xmlns="http://schemas.openxmlformats.org/spreadsheetml/2006/main" count="500" uniqueCount="102">
  <si>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</si>
  <si>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</si>
  <si>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</si>
  <si>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</si>
  <si>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</si>
  <si>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</si>
  <si>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</si>
  <si>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</si>
  <si>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</si>
  <si>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</si>
  <si>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</si>
  <si>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</si>
  <si>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</si>
  <si>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</si>
  <si>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</si>
  <si>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</si>
  <si>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</si>
  <si>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</si>
  <si>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</si>
  <si>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</si>
  <si>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</si>
  <si>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 ARTEAGA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</si>
  <si>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</si>
  <si>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</si>
  <si>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</si>
  <si>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</si>
  <si>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</si>
  <si>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</si>
  <si>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</si>
  <si>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 DE IGNACIO DE LA LLAVE</t>
  </si>
  <si>
    <t>YUCATAN</t>
  </si>
  <si>
    <t>ZACATECAS</t>
  </si>
  <si>
    <t>Total</t>
  </si>
  <si>
    <t>Fuente: Dirección General de Información en Salud/Secretaría de Salud con base en información del SINAC, 2011 (Sin ajuste)</t>
  </si>
  <si>
    <t>Fuente: Dirección General de Información en Salud/Secretaría de Salud con base en información del SINAC, 2012 (Sin ajuste)</t>
  </si>
  <si>
    <t>NACIONAL</t>
  </si>
  <si>
    <t>* Las cifras en rojo corresponden a las entidades ajustadas</t>
  </si>
  <si>
    <t>1/ La suma de las categorías puede no coincidir con el total estatal ajustado debido al redondeo</t>
  </si>
  <si>
    <t>Factor de ajuste</t>
  </si>
  <si>
    <t>MÉTODO PARA ESTIMAR LOS INDICADORES DEL FASSA</t>
  </si>
  <si>
    <t>INSUMOS</t>
  </si>
  <si>
    <t>FA_2011</t>
  </si>
  <si>
    <t>FA_2012</t>
  </si>
  <si>
    <t>MET_2011</t>
  </si>
  <si>
    <t>MET_2012</t>
  </si>
  <si>
    <t>PASO 1</t>
  </si>
  <si>
    <t>Tener acceso a los cubos de la DGIS</t>
  </si>
  <si>
    <t>PASO 2</t>
  </si>
  <si>
    <t>Acción</t>
  </si>
  <si>
    <t>Apoyo</t>
  </si>
  <si>
    <t>Teléfono</t>
  </si>
  <si>
    <t>Consultar al área de estadística de la entidad</t>
  </si>
  <si>
    <t>PASO 3</t>
  </si>
  <si>
    <t>EJEMPLO:</t>
  </si>
  <si>
    <t xml:space="preserve">AÑO: </t>
  </si>
  <si>
    <t>Método de ajuste del total</t>
  </si>
  <si>
    <t>Consultar a la Dirección de Información Demográfica de la DGIS</t>
  </si>
  <si>
    <t>EN ESTE CASO VAMOS A CALCULAR LA RAZÓN DE MORTALIDAD MATERNA DE MUJERES SIN SEGURIDAD SOCIAL</t>
  </si>
  <si>
    <t>MÉTODO PARA CALCULAR LA RAZÓN DE MORTALIDAD MATERNA DE MUJERES SIN SEGURIDAD SOCIAL</t>
  </si>
  <si>
    <t>MORTALIDAD MATERNA DE MUJERES SIN SEGURIDAD SOCIAL</t>
  </si>
  <si>
    <t>Obtener de la DGIS los factores de ajuste para los nacimientos del SINAC por entidad de RESIDENCIA</t>
  </si>
  <si>
    <t>PASO 4</t>
  </si>
  <si>
    <t>Muertes maternas de mujeres sin seguridad social</t>
  </si>
  <si>
    <t>Número total de nacidos vivos de mujeres sin seguridad social por entidad de residencia</t>
  </si>
  <si>
    <t>RAZÓN DE MORTLIDAD DE MUJERES SIN SEGURIDAD SOCIAL</t>
  </si>
  <si>
    <t>Factor de ajuste por entidad de residencia</t>
  </si>
  <si>
    <t>Año de registro</t>
  </si>
  <si>
    <t>Estados Unidos de Norteamérica</t>
  </si>
  <si>
    <t>Otros paises latinoamericanos</t>
  </si>
  <si>
    <t>Entidad de residencia</t>
  </si>
  <si>
    <t>* Se consideró las categorias de ninguna, no especificada, se ignora y seguro popular.</t>
  </si>
  <si>
    <t>Nacimientos de mujeres sin derechohabiencia por entidad de residencia, 2011</t>
  </si>
  <si>
    <t>MM</t>
  </si>
  <si>
    <t>Nacimientos</t>
  </si>
  <si>
    <t>RMM</t>
  </si>
  <si>
    <t>Nacimientos de mujeres sin derechohabiencia por entidad de residencia, 2012</t>
  </si>
  <si>
    <t>Muertes Maternas de mujeres sin seguridad social* por año de registro según entidad de residencia, 2002-2013</t>
  </si>
  <si>
    <t>Nacimientos de mujeres sin derechohabiencia por entidad de residencia, 2013</t>
  </si>
  <si>
    <t>Factor de ajuste por entidad de residencia 2013</t>
  </si>
  <si>
    <t>Entidad de Residencia</t>
  </si>
  <si>
    <t>Factor de ajuste por entidad de residencia 2012</t>
  </si>
  <si>
    <t>Factor de ajuste por entidad de residencia 2011</t>
  </si>
  <si>
    <t>RAZÓN DE MORTALIDAD MATERNA POR ENTIDAD FEDERATIVA, MÉXICO 2011-2013.</t>
  </si>
  <si>
    <t>Fuente: Dirección General de Información en Salud/Secretaría de Salud con base en información del SINAC, 2013 (Sin ajuste)</t>
  </si>
  <si>
    <r>
      <t xml:space="preserve">NACIMIENTOS DE NACIDOS VIVOS CAPTADOS EN EL SISTEMA DE INFORMACIÓN DE NACIMIENTOS (SINAC) POR ENTIDAD DE </t>
    </r>
    <r>
      <rPr>
        <b/>
        <sz val="11"/>
        <color theme="1"/>
        <rFont val="Calibri"/>
        <family val="2"/>
        <scheme val="minor"/>
      </rPr>
      <t>RESIDENCIA</t>
    </r>
    <r>
      <rPr>
        <sz val="11"/>
        <color theme="1"/>
        <rFont val="Calibri"/>
        <family val="2"/>
        <scheme val="minor"/>
      </rPr>
      <t xml:space="preserve"> DEL AÑO 2011, CIFRAS DEFINITIVAS</t>
    </r>
  </si>
  <si>
    <r>
      <t xml:space="preserve">NACIMIENTOS DE NACIDOS VIVOS CAPTADOS EN EL SISTEMA DE INFORMACIÓN DE NACIMIENTOS (SINAC) POR ENTIDAD DE </t>
    </r>
    <r>
      <rPr>
        <b/>
        <sz val="11"/>
        <color theme="1"/>
        <rFont val="Calibri"/>
        <family val="2"/>
        <scheme val="minor"/>
      </rPr>
      <t>RESIDENCIA</t>
    </r>
    <r>
      <rPr>
        <sz val="11"/>
        <color theme="1"/>
        <rFont val="Calibri"/>
        <family val="2"/>
        <scheme val="minor"/>
      </rPr>
      <t xml:space="preserve"> DEL AÑO 2012, CIFRAS DEFINITIVAS</t>
    </r>
  </si>
  <si>
    <r>
      <rPr>
        <b/>
        <sz val="9"/>
        <color theme="1"/>
        <rFont val="Calibri"/>
        <family val="2"/>
        <scheme val="minor"/>
      </rPr>
      <t xml:space="preserve">Fuente: </t>
    </r>
    <r>
      <rPr>
        <sz val="9"/>
        <color theme="1"/>
        <rFont val="Calibri"/>
        <family val="2"/>
        <scheme val="minor"/>
      </rPr>
      <t xml:space="preserve">Dirección General de Información en Salud/Secretaría de Salud con base en información del SINAC y Base de datos de Mortalidad, 2011-2013 </t>
    </r>
  </si>
  <si>
    <t>MAT_2011-2013</t>
  </si>
  <si>
    <t>NAC_2012</t>
  </si>
  <si>
    <t>NAC_2013</t>
  </si>
  <si>
    <r>
      <t xml:space="preserve">NACIMIENTOS DE NACIDOS VIVOS CAPTADOS EN EL SISTEMA DE INFORMACIÓN DE NACIMIENTOS (SINAC) POR ENTIDAD DE </t>
    </r>
    <r>
      <rPr>
        <b/>
        <sz val="11"/>
        <color theme="1"/>
        <rFont val="Calibri"/>
        <family val="2"/>
        <scheme val="minor"/>
      </rPr>
      <t>RESIDENCIA</t>
    </r>
    <r>
      <rPr>
        <sz val="11"/>
        <color theme="1"/>
        <rFont val="Calibri"/>
        <family val="2"/>
        <scheme val="minor"/>
      </rPr>
      <t xml:space="preserve"> DEL AÑO 2013, CIFRAS DEFINITIVAS</t>
    </r>
  </si>
  <si>
    <t>FA_2013</t>
  </si>
  <si>
    <t>FACTOR DE AJUSTE PARA NACIMIENTOS POR ENTIDAD DE RESIDENCIA DEFINIDO POR LA DGIS UNA VEZ CERRADA LA INFORMACIÓN DEL AÑO 2011</t>
  </si>
  <si>
    <t>FACTOR DE AJUSTE PARA NACIMIENTOS POR ENTIDAD DE RESIDENCIA DEFINIDO POR LA DGIS UNA VEZ CERRADA LA INFORMACIÓN DEL AÑO 2012</t>
  </si>
  <si>
    <t>FACTOR DE AJUSTE PARA NACIMIENTOS POR ENTIDAD DE RESIDENCIA DEFINIDO POR LA DGIS UNA VEZ CERRADA LA INFORMACIÓN DEL AÑO 2013</t>
  </si>
  <si>
    <t>DATOS</t>
  </si>
  <si>
    <t>RESUMEN DE RAZÓN DE MORTALIDAD MATERNA DE MUJERES SIN DERECHOHABIENCIA (CON SUS RESPECTIVOS AJUSTES)</t>
  </si>
  <si>
    <t>MET_2013</t>
  </si>
  <si>
    <t>NAC_2011</t>
  </si>
  <si>
    <r>
      <t xml:space="preserve">Entrar al cubo del SINAC para el año deseado y seleccionar en la columna la entidad de residencia, poner en los filtros la derechohabiencia y seleccionar: </t>
    </r>
    <r>
      <rPr>
        <b/>
        <sz val="11"/>
        <color theme="1"/>
        <rFont val="Calibri"/>
        <family val="2"/>
        <scheme val="minor"/>
      </rPr>
      <t>Ninguna, Seguro Popular, No especificado y Se ignora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</si>
  <si>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Entrar al cubo del MUERTES MATERNAS  y seleccionar en la columna la entidad de residencia, poner en los filtros: la derechohabiencia y seleccionar: </t>
    </r>
    <r>
      <rPr>
        <b/>
        <sz val="11"/>
        <color theme="1"/>
        <rFont val="Calibri"/>
        <family val="2"/>
        <scheme val="minor"/>
      </rPr>
      <t>Ninguna, Seguro Popular, No especificado y Se ignora</t>
    </r>
    <r>
      <rPr>
        <sz val="11"/>
        <color theme="1"/>
        <rFont val="Calibri"/>
        <family val="2"/>
        <scheme val="minor"/>
      </rPr>
      <t xml:space="preserve">; y el filtro de razon de mortalidad materna seleccionando </t>
    </r>
    <r>
      <rPr>
        <b/>
        <sz val="11"/>
        <color theme="1"/>
        <rFont val="Calibri"/>
        <family val="2"/>
        <scheme val="minor"/>
      </rPr>
      <t>Muertes Maternas para la Razón de Mortalidad Materna</t>
    </r>
    <r>
      <rPr>
        <sz val="11"/>
        <color theme="1"/>
        <rFont val="Calibri"/>
        <family val="2"/>
        <scheme val="minor"/>
      </rPr>
      <t>. 
En el área de columna poner el año elegido.</t>
    </r>
  </si>
  <si>
    <t>Fuente: Dirección General de Información en Salud/Secretaría de Salud con base en información de INEGI/SS defunciones 2002-2013.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</si>
</sst>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4" fillId="2" borderId="0" xfId="3" applyFill="1"/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3" applyFont="1" applyFill="1"/>
    <xf numFmtId="0" fontId="6" fillId="4" borderId="3" xfId="0" applyFont="1" applyFill="1" applyBorder="1"/>
    <xf numFmtId="3" fontId="6" fillId="4" borderId="4" xfId="0" applyNumberFormat="1" applyFont="1" applyFill="1" applyBorder="1"/>
    <xf numFmtId="166" fontId="6" fillId="4" borderId="4" xfId="1" applyNumberFormat="1" applyFont="1" applyFill="1" applyBorder="1"/>
    <xf numFmtId="165" fontId="6" fillId="4" borderId="4" xfId="1" applyNumberFormat="1" applyFont="1" applyFill="1" applyBorder="1"/>
    <xf numFmtId="0" fontId="6" fillId="0" borderId="4" xfId="0" applyFont="1" applyFill="1" applyBorder="1"/>
    <xf numFmtId="3" fontId="6" fillId="0" borderId="4" xfId="0" applyNumberFormat="1" applyFont="1" applyFill="1" applyBorder="1"/>
    <xf numFmtId="166" fontId="6" fillId="0" borderId="4" xfId="1" applyNumberFormat="1" applyFont="1" applyFill="1" applyBorder="1"/>
    <xf numFmtId="165" fontId="6" fillId="0" borderId="4" xfId="1" applyNumberFormat="1" applyFont="1" applyFill="1" applyBorder="1"/>
    <xf numFmtId="0" fontId="6" fillId="4" borderId="4" xfId="0" applyFont="1" applyFill="1" applyBorder="1"/>
    <xf numFmtId="0" fontId="6" fillId="4" borderId="5" xfId="0" applyFont="1" applyFill="1" applyBorder="1"/>
    <xf numFmtId="3" fontId="6" fillId="4" borderId="5" xfId="0" applyNumberFormat="1" applyFont="1" applyFill="1" applyBorder="1"/>
    <xf numFmtId="166" fontId="6" fillId="4" borderId="5" xfId="1" applyNumberFormat="1" applyFont="1" applyFill="1" applyBorder="1"/>
    <xf numFmtId="165" fontId="6" fillId="4" borderId="5" xfId="1" applyNumberFormat="1" applyFont="1" applyFill="1" applyBorder="1"/>
    <xf numFmtId="0" fontId="0" fillId="2" borderId="0" xfId="0" applyFont="1" applyFill="1" applyBorder="1"/>
    <xf numFmtId="0" fontId="3" fillId="3" borderId="7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9" xfId="0" applyFont="1" applyFill="1" applyBorder="1"/>
    <xf numFmtId="0" fontId="0" fillId="2" borderId="8" xfId="0" applyFont="1" applyFill="1" applyBorder="1" applyAlignment="1">
      <alignment wrapText="1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/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/>
    <xf numFmtId="0" fontId="6" fillId="4" borderId="10" xfId="0" applyFont="1" applyFill="1" applyBorder="1"/>
    <xf numFmtId="0" fontId="6" fillId="0" borderId="1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5" fillId="4" borderId="11" xfId="0" applyFont="1" applyFill="1" applyBorder="1"/>
    <xf numFmtId="164" fontId="5" fillId="0" borderId="11" xfId="2" applyNumberFormat="1" applyFont="1" applyFill="1" applyBorder="1" applyAlignment="1">
      <alignment horizontal="center"/>
    </xf>
    <xf numFmtId="164" fontId="5" fillId="4" borderId="11" xfId="2" applyNumberFormat="1" applyFont="1" applyFill="1" applyBorder="1" applyAlignment="1">
      <alignment horizontal="center"/>
    </xf>
    <xf numFmtId="164" fontId="5" fillId="4" borderId="12" xfId="2" applyNumberFormat="1" applyFont="1" applyFill="1" applyBorder="1" applyAlignment="1">
      <alignment horizontal="center"/>
    </xf>
    <xf numFmtId="3" fontId="6" fillId="4" borderId="10" xfId="0" applyNumberFormat="1" applyFont="1" applyFill="1" applyBorder="1"/>
    <xf numFmtId="3" fontId="6" fillId="0" borderId="11" xfId="0" applyNumberFormat="1" applyFont="1" applyFill="1" applyBorder="1"/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0" xfId="0" applyFont="1" applyFill="1" applyBorder="1"/>
    <xf numFmtId="166" fontId="6" fillId="4" borderId="10" xfId="1" applyNumberFormat="1" applyFont="1" applyFill="1" applyBorder="1"/>
    <xf numFmtId="166" fontId="6" fillId="0" borderId="11" xfId="1" applyNumberFormat="1" applyFont="1" applyFill="1" applyBorder="1"/>
    <xf numFmtId="166" fontId="6" fillId="4" borderId="11" xfId="1" applyNumberFormat="1" applyFont="1" applyFill="1" applyBorder="1"/>
    <xf numFmtId="166" fontId="6" fillId="4" borderId="12" xfId="1" applyNumberFormat="1" applyFont="1" applyFill="1" applyBorder="1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10" fontId="0" fillId="2" borderId="8" xfId="2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6" fontId="0" fillId="2" borderId="1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6" fillId="2" borderId="0" xfId="0" applyFont="1" applyFill="1" applyBorder="1"/>
    <xf numFmtId="164" fontId="5" fillId="2" borderId="0" xfId="2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topLeftCell="A10" workbookViewId="0">
      <selection activeCell="B28" sqref="B28:J28"/>
    </sheetView>
  </sheetViews>
  <sheetFormatPr baseColWidth="10" defaultColWidth="11.42578125" defaultRowHeight="15" x14ac:dyDescent="0.25"/>
  <cols>
    <col min="1" max="1" width="15.7109375" style="4" customWidth="1"/>
    <col min="2" max="16384" width="11.42578125" style="4"/>
  </cols>
  <sheetData>
    <row r="2" spans="1:2" x14ac:dyDescent="0.25">
      <c r="A2" s="2" t="s">
        <v>39</v>
      </c>
    </row>
    <row r="4" spans="1:2" x14ac:dyDescent="0.25">
      <c r="A4" s="2" t="s">
        <v>57</v>
      </c>
    </row>
    <row r="6" spans="1:2" x14ac:dyDescent="0.25">
      <c r="A6" s="1" t="s">
        <v>43</v>
      </c>
      <c r="B6" s="4" t="s">
        <v>58</v>
      </c>
    </row>
    <row r="8" spans="1:2" x14ac:dyDescent="0.25">
      <c r="A8" s="1" t="s">
        <v>44</v>
      </c>
      <c r="B8" s="4" t="s">
        <v>58</v>
      </c>
    </row>
    <row r="9" spans="1:2" x14ac:dyDescent="0.25">
      <c r="A9" s="5"/>
    </row>
    <row r="10" spans="1:2" x14ac:dyDescent="0.25">
      <c r="A10" s="1" t="s">
        <v>97</v>
      </c>
      <c r="B10" s="4" t="s">
        <v>58</v>
      </c>
    </row>
    <row r="11" spans="1:2" x14ac:dyDescent="0.25">
      <c r="A11" s="5"/>
    </row>
    <row r="12" spans="1:2" x14ac:dyDescent="0.25">
      <c r="A12" s="2" t="s">
        <v>40</v>
      </c>
    </row>
    <row r="14" spans="1:2" x14ac:dyDescent="0.25">
      <c r="A14" s="1" t="s">
        <v>87</v>
      </c>
      <c r="B14" s="4" t="s">
        <v>59</v>
      </c>
    </row>
    <row r="16" spans="1:2" x14ac:dyDescent="0.25">
      <c r="A16" s="1" t="s">
        <v>98</v>
      </c>
      <c r="B16" s="4" t="s">
        <v>84</v>
      </c>
    </row>
    <row r="17" spans="1:2" x14ac:dyDescent="0.25">
      <c r="A17" s="5"/>
    </row>
    <row r="18" spans="1:2" x14ac:dyDescent="0.25">
      <c r="A18" s="1" t="s">
        <v>88</v>
      </c>
      <c r="B18" s="4" t="s">
        <v>85</v>
      </c>
    </row>
    <row r="19" spans="1:2" x14ac:dyDescent="0.25">
      <c r="A19" s="5"/>
    </row>
    <row r="20" spans="1:2" x14ac:dyDescent="0.25">
      <c r="A20" s="1" t="s">
        <v>89</v>
      </c>
      <c r="B20" s="4" t="s">
        <v>90</v>
      </c>
    </row>
    <row r="22" spans="1:2" x14ac:dyDescent="0.25">
      <c r="A22" s="1" t="s">
        <v>41</v>
      </c>
      <c r="B22" s="4" t="s">
        <v>92</v>
      </c>
    </row>
    <row r="24" spans="1:2" x14ac:dyDescent="0.25">
      <c r="A24" s="1" t="s">
        <v>42</v>
      </c>
      <c r="B24" s="4" t="s">
        <v>93</v>
      </c>
    </row>
    <row r="26" spans="1:2" x14ac:dyDescent="0.25">
      <c r="A26" s="1" t="s">
        <v>91</v>
      </c>
      <c r="B26" s="4" t="s">
        <v>94</v>
      </c>
    </row>
    <row r="28" spans="1:2" x14ac:dyDescent="0.25">
      <c r="A28" s="1" t="s">
        <v>95</v>
      </c>
      <c r="B28" s="4" t="s">
        <v>96</v>
      </c>
    </row>
  </sheetData>
  <hyperlinks>
    <hyperlink ref="A22" location="FA_2011!A1" display="2012_SJ"/>
    <hyperlink ref="A24" location="FA_2012!A1" display="FA_2012"/>
    <hyperlink ref="A26" location="FA_2013!A1" display="FA_2013"/>
    <hyperlink ref="A6" location="MET_2011!A1" display="MET_2011"/>
    <hyperlink ref="A8" location="MET_2012!A1" display="MET_2012"/>
    <hyperlink ref="A14" location="'MAT_2011-2013'!A1" display="MAT_2011-2013"/>
    <hyperlink ref="A16" location="'2011_SJ'!A1" display="MAT_2012"/>
    <hyperlink ref="A10" location="MET_2013!A1" display="MET_2012"/>
    <hyperlink ref="A18" location="'2012_SJ'!A1" display="NAC_2013"/>
    <hyperlink ref="A20" location="'2013_SJ'!A1" display="NAC_2013"/>
    <hyperlink ref="A28" location="datos!A1" display="DATO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zoomScaleNormal="100" workbookViewId="0">
      <selection activeCell="B14" sqref="B14"/>
    </sheetView>
  </sheetViews>
  <sheetFormatPr baseColWidth="10" defaultColWidth="11.42578125" defaultRowHeight="15" x14ac:dyDescent="0.25"/>
  <cols>
    <col min="1" max="1" width="31.85546875" style="4" customWidth="1"/>
    <col min="2" max="2" width="81.7109375" style="4" customWidth="1"/>
    <col min="3" max="3" width="48.7109375" style="4" customWidth="1"/>
    <col min="4" max="4" width="12.7109375" style="4" customWidth="1"/>
    <col min="5" max="16384" width="11.42578125" style="4"/>
  </cols>
  <sheetData>
    <row r="2" spans="1:6" x14ac:dyDescent="0.25">
      <c r="A2" s="58"/>
      <c r="B2" s="58" t="s">
        <v>48</v>
      </c>
      <c r="C2" s="58" t="s">
        <v>49</v>
      </c>
      <c r="D2" s="58" t="s">
        <v>50</v>
      </c>
      <c r="F2" s="3">
        <v>2011</v>
      </c>
    </row>
    <row r="3" spans="1:6" ht="30" customHeight="1" x14ac:dyDescent="0.25">
      <c r="A3" s="57" t="s">
        <v>45</v>
      </c>
      <c r="B3" s="48" t="s">
        <v>60</v>
      </c>
      <c r="C3" s="48" t="s">
        <v>56</v>
      </c>
      <c r="D3" s="21"/>
      <c r="F3" s="3">
        <v>2012</v>
      </c>
    </row>
    <row r="4" spans="1:6" ht="15" customHeight="1" x14ac:dyDescent="0.25">
      <c r="A4" s="57" t="s">
        <v>47</v>
      </c>
      <c r="B4" s="48" t="s">
        <v>46</v>
      </c>
      <c r="C4" s="48" t="s">
        <v>51</v>
      </c>
      <c r="D4" s="21"/>
    </row>
    <row r="5" spans="1:6" ht="75" customHeight="1" x14ac:dyDescent="0.25">
      <c r="A5" s="57" t="s">
        <v>52</v>
      </c>
      <c r="B5" s="48" t="s">
        <v>100</v>
      </c>
      <c r="C5" s="48" t="s">
        <v>51</v>
      </c>
      <c r="D5" s="21"/>
    </row>
    <row r="6" spans="1:6" ht="45" customHeight="1" x14ac:dyDescent="0.25">
      <c r="A6" s="57" t="s">
        <v>61</v>
      </c>
      <c r="B6" s="48" t="s">
        <v>99</v>
      </c>
      <c r="C6" s="48" t="s">
        <v>51</v>
      </c>
      <c r="D6" s="21"/>
    </row>
    <row r="9" spans="1:6" x14ac:dyDescent="0.25">
      <c r="A9" s="21" t="s">
        <v>53</v>
      </c>
      <c r="B9" s="60" t="s">
        <v>0</v>
      </c>
    </row>
    <row r="10" spans="1:6" x14ac:dyDescent="0.25">
      <c r="A10" s="21" t="s">
        <v>54</v>
      </c>
      <c r="B10" s="49">
        <v>2011</v>
      </c>
      <c r="C10" s="50"/>
    </row>
    <row r="11" spans="1:6" ht="30" x14ac:dyDescent="0.25">
      <c r="A11" s="22" t="s">
        <v>62</v>
      </c>
      <c r="B11" s="51">
        <f>+VLOOKUP($B$9,'MAT_2011-2013'!$A$7:$M$40,11,0)</f>
        <v>5</v>
      </c>
      <c r="C11" s="50"/>
    </row>
    <row r="12" spans="1:6" x14ac:dyDescent="0.25">
      <c r="A12" s="23"/>
      <c r="B12" s="52"/>
      <c r="C12" s="53"/>
    </row>
    <row r="13" spans="1:6" ht="45" x14ac:dyDescent="0.25">
      <c r="A13" s="22" t="s">
        <v>63</v>
      </c>
      <c r="B13" s="51">
        <f>+VLOOKUP($B$9,'2011_SJ'!$A$6:$B$37,2,0)</f>
        <v>16533</v>
      </c>
      <c r="C13" s="50"/>
    </row>
    <row r="14" spans="1:6" ht="30" x14ac:dyDescent="0.25">
      <c r="A14" s="24" t="s">
        <v>65</v>
      </c>
      <c r="B14" s="54">
        <f>+VLOOKUP($B$9,FA_2011!$A$7:$B$38,2,0)</f>
        <v>0</v>
      </c>
      <c r="C14" s="50"/>
    </row>
    <row r="15" spans="1:6" x14ac:dyDescent="0.25">
      <c r="A15" s="22" t="s">
        <v>55</v>
      </c>
      <c r="B15" s="49" t="str">
        <f>"= "&amp;B13&amp;" ( 1 + "&amp;B14&amp;")"</f>
        <v>= 16533 ( 1 + 0)</v>
      </c>
      <c r="C15" s="55">
        <f>+ROUND(B13*(1+B14),0)</f>
        <v>16533</v>
      </c>
    </row>
    <row r="16" spans="1:6" x14ac:dyDescent="0.25">
      <c r="B16" s="50"/>
      <c r="C16" s="50"/>
    </row>
    <row r="17" spans="1:3" x14ac:dyDescent="0.25">
      <c r="B17" s="50"/>
      <c r="C17" s="50"/>
    </row>
    <row r="18" spans="1:3" ht="30" x14ac:dyDescent="0.25">
      <c r="A18" s="22" t="s">
        <v>64</v>
      </c>
      <c r="B18" s="49" t="str">
        <f>+"= "&amp;B11&amp;"/"&amp;C15&amp;" * 100 000 "</f>
        <v xml:space="preserve">= 5/16533 * 100 000 </v>
      </c>
      <c r="C18" s="56">
        <f>+B11/C15*100000</f>
        <v>30.242545212605094</v>
      </c>
    </row>
    <row r="32" spans="1:3" x14ac:dyDescent="0.25">
      <c r="A32" s="3" t="s">
        <v>0</v>
      </c>
    </row>
    <row r="33" spans="1:1" x14ac:dyDescent="0.25">
      <c r="A33" s="3" t="s">
        <v>1</v>
      </c>
    </row>
    <row r="34" spans="1:1" x14ac:dyDescent="0.25">
      <c r="A34" s="3" t="s">
        <v>2</v>
      </c>
    </row>
    <row r="35" spans="1:1" x14ac:dyDescent="0.25">
      <c r="A35" s="3" t="s">
        <v>3</v>
      </c>
    </row>
    <row r="36" spans="1:1" x14ac:dyDescent="0.25">
      <c r="A36" s="3" t="s">
        <v>4</v>
      </c>
    </row>
    <row r="37" spans="1:1" x14ac:dyDescent="0.25">
      <c r="A37" s="3" t="s">
        <v>5</v>
      </c>
    </row>
    <row r="38" spans="1:1" x14ac:dyDescent="0.25">
      <c r="A38" s="3" t="s">
        <v>6</v>
      </c>
    </row>
    <row r="39" spans="1:1" x14ac:dyDescent="0.25">
      <c r="A39" s="3" t="s">
        <v>7</v>
      </c>
    </row>
    <row r="40" spans="1:1" x14ac:dyDescent="0.25">
      <c r="A40" s="3" t="s">
        <v>8</v>
      </c>
    </row>
    <row r="41" spans="1:1" x14ac:dyDescent="0.25">
      <c r="A41" s="3" t="s">
        <v>9</v>
      </c>
    </row>
    <row r="42" spans="1:1" x14ac:dyDescent="0.25">
      <c r="A42" s="3" t="s">
        <v>10</v>
      </c>
    </row>
    <row r="43" spans="1:1" x14ac:dyDescent="0.25">
      <c r="A43" s="3" t="s">
        <v>11</v>
      </c>
    </row>
    <row r="44" spans="1:1" x14ac:dyDescent="0.25">
      <c r="A44" s="3" t="s">
        <v>12</v>
      </c>
    </row>
    <row r="45" spans="1:1" x14ac:dyDescent="0.25">
      <c r="A45" s="3" t="s">
        <v>13</v>
      </c>
    </row>
    <row r="46" spans="1:1" x14ac:dyDescent="0.25">
      <c r="A46" s="3" t="s">
        <v>14</v>
      </c>
    </row>
    <row r="47" spans="1:1" x14ac:dyDescent="0.25">
      <c r="A47" s="3" t="s">
        <v>15</v>
      </c>
    </row>
    <row r="48" spans="1:1" x14ac:dyDescent="0.25">
      <c r="A48" s="3" t="s">
        <v>16</v>
      </c>
    </row>
    <row r="49" spans="1:1" x14ac:dyDescent="0.25">
      <c r="A49" s="3" t="s">
        <v>17</v>
      </c>
    </row>
    <row r="50" spans="1:1" x14ac:dyDescent="0.25">
      <c r="A50" s="3" t="s">
        <v>18</v>
      </c>
    </row>
    <row r="51" spans="1:1" x14ac:dyDescent="0.25">
      <c r="A51" s="3" t="s">
        <v>19</v>
      </c>
    </row>
    <row r="52" spans="1:1" x14ac:dyDescent="0.25">
      <c r="A52" s="3" t="s">
        <v>20</v>
      </c>
    </row>
    <row r="53" spans="1:1" x14ac:dyDescent="0.25">
      <c r="A53" s="3" t="s">
        <v>21</v>
      </c>
    </row>
    <row r="54" spans="1:1" x14ac:dyDescent="0.25">
      <c r="A54" s="3" t="s">
        <v>22</v>
      </c>
    </row>
    <row r="55" spans="1:1" x14ac:dyDescent="0.25">
      <c r="A55" s="3" t="s">
        <v>23</v>
      </c>
    </row>
    <row r="56" spans="1:1" x14ac:dyDescent="0.25">
      <c r="A56" s="3" t="s">
        <v>24</v>
      </c>
    </row>
    <row r="57" spans="1:1" x14ac:dyDescent="0.25">
      <c r="A57" s="3" t="s">
        <v>25</v>
      </c>
    </row>
    <row r="58" spans="1:1" x14ac:dyDescent="0.25">
      <c r="A58" s="3" t="s">
        <v>26</v>
      </c>
    </row>
    <row r="59" spans="1:1" x14ac:dyDescent="0.25">
      <c r="A59" s="3" t="s">
        <v>27</v>
      </c>
    </row>
    <row r="60" spans="1:1" x14ac:dyDescent="0.25">
      <c r="A60" s="3" t="s">
        <v>28</v>
      </c>
    </row>
    <row r="61" spans="1:1" x14ac:dyDescent="0.25">
      <c r="A61" s="3" t="s">
        <v>29</v>
      </c>
    </row>
    <row r="62" spans="1:1" x14ac:dyDescent="0.25">
      <c r="A62" s="3" t="s">
        <v>30</v>
      </c>
    </row>
    <row r="63" spans="1:1" x14ac:dyDescent="0.25">
      <c r="A63" s="3" t="s">
        <v>31</v>
      </c>
    </row>
  </sheetData>
  <dataValidations count="2">
    <dataValidation type="list" allowBlank="1" showInputMessage="1" showErrorMessage="1" sqref="B10">
      <formula1>"2011"</formula1>
    </dataValidation>
    <dataValidation type="list" allowBlank="1" showInputMessage="1" showErrorMessage="1" sqref="B9">
      <formula1>$A$32:$A$63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'2011_SJ'!$A$6:$A$37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7" zoomScaleNormal="100" workbookViewId="0">
      <selection activeCell="B13" sqref="B13"/>
    </sheetView>
  </sheetViews>
  <sheetFormatPr baseColWidth="10" defaultColWidth="11.42578125" defaultRowHeight="15" x14ac:dyDescent="0.25"/>
  <cols>
    <col min="1" max="1" width="31.85546875" style="4" customWidth="1"/>
    <col min="2" max="2" width="81.7109375" style="4" customWidth="1"/>
    <col min="3" max="3" width="48.7109375" style="4" customWidth="1"/>
    <col min="4" max="4" width="12.7109375" style="4" customWidth="1"/>
    <col min="5" max="16384" width="11.42578125" style="4"/>
  </cols>
  <sheetData>
    <row r="2" spans="1:6" x14ac:dyDescent="0.25">
      <c r="A2" s="59"/>
      <c r="B2" s="59" t="s">
        <v>48</v>
      </c>
      <c r="C2" s="59" t="s">
        <v>49</v>
      </c>
      <c r="D2" s="59" t="s">
        <v>50</v>
      </c>
      <c r="F2" s="3">
        <v>2011</v>
      </c>
    </row>
    <row r="3" spans="1:6" ht="30" customHeight="1" x14ac:dyDescent="0.25">
      <c r="A3" s="48" t="s">
        <v>45</v>
      </c>
      <c r="B3" s="48" t="s">
        <v>60</v>
      </c>
      <c r="C3" s="48" t="s">
        <v>56</v>
      </c>
      <c r="D3" s="21"/>
      <c r="F3" s="3">
        <v>2012</v>
      </c>
    </row>
    <row r="4" spans="1:6" ht="15" customHeight="1" x14ac:dyDescent="0.25">
      <c r="A4" s="48" t="s">
        <v>47</v>
      </c>
      <c r="B4" s="48" t="s">
        <v>46</v>
      </c>
      <c r="C4" s="48" t="s">
        <v>51</v>
      </c>
      <c r="D4" s="21"/>
    </row>
    <row r="5" spans="1:6" ht="75" customHeight="1" x14ac:dyDescent="0.25">
      <c r="A5" s="48" t="s">
        <v>52</v>
      </c>
      <c r="B5" s="48" t="s">
        <v>100</v>
      </c>
      <c r="C5" s="48" t="s">
        <v>51</v>
      </c>
      <c r="D5" s="21"/>
    </row>
    <row r="6" spans="1:6" ht="45" customHeight="1" x14ac:dyDescent="0.25">
      <c r="A6" s="48" t="s">
        <v>61</v>
      </c>
      <c r="B6" s="48" t="s">
        <v>99</v>
      </c>
      <c r="C6" s="48" t="s">
        <v>51</v>
      </c>
      <c r="D6" s="21"/>
    </row>
    <row r="9" spans="1:6" x14ac:dyDescent="0.25">
      <c r="A9" s="21" t="s">
        <v>53</v>
      </c>
      <c r="B9" s="60" t="s">
        <v>0</v>
      </c>
    </row>
    <row r="10" spans="1:6" x14ac:dyDescent="0.25">
      <c r="A10" s="21" t="s">
        <v>54</v>
      </c>
      <c r="B10" s="49">
        <v>2012</v>
      </c>
      <c r="C10" s="50"/>
    </row>
    <row r="11" spans="1:6" ht="30" x14ac:dyDescent="0.25">
      <c r="A11" s="22" t="s">
        <v>62</v>
      </c>
      <c r="B11" s="51">
        <f>+VLOOKUP($B$9,'MAT_2011-2013'!$A$7:$M$40,12,0)</f>
        <v>9</v>
      </c>
      <c r="C11" s="50"/>
    </row>
    <row r="12" spans="1:6" x14ac:dyDescent="0.25">
      <c r="A12" s="23"/>
      <c r="B12" s="52"/>
      <c r="C12" s="53"/>
    </row>
    <row r="13" spans="1:6" ht="45" x14ac:dyDescent="0.25">
      <c r="A13" s="22" t="s">
        <v>63</v>
      </c>
      <c r="B13" s="51">
        <f>+VLOOKUP($B$9,'2012_SJ'!$A$6:$B$37,2,0)</f>
        <v>16734</v>
      </c>
      <c r="C13" s="50"/>
    </row>
    <row r="14" spans="1:6" ht="30" x14ac:dyDescent="0.25">
      <c r="A14" s="24" t="s">
        <v>65</v>
      </c>
      <c r="B14" s="54">
        <f>+VLOOKUP($B$9,FA_2012!$A$7:$B$38,2,0)</f>
        <v>0</v>
      </c>
      <c r="C14" s="50"/>
    </row>
    <row r="15" spans="1:6" x14ac:dyDescent="0.25">
      <c r="A15" s="22" t="s">
        <v>55</v>
      </c>
      <c r="B15" s="49" t="str">
        <f>"= "&amp;B13&amp;" ( 1 + "&amp;B14&amp;")"</f>
        <v>= 16734 ( 1 + 0)</v>
      </c>
      <c r="C15" s="55">
        <f>+ROUND(B13*(1+B14),0)</f>
        <v>16734</v>
      </c>
    </row>
    <row r="16" spans="1:6" x14ac:dyDescent="0.25">
      <c r="B16" s="50"/>
      <c r="C16" s="50"/>
    </row>
    <row r="17" spans="1:3" x14ac:dyDescent="0.25">
      <c r="B17" s="50"/>
      <c r="C17" s="50"/>
    </row>
    <row r="18" spans="1:3" ht="30" x14ac:dyDescent="0.25">
      <c r="A18" s="22" t="s">
        <v>64</v>
      </c>
      <c r="B18" s="49" t="str">
        <f>+"= "&amp;B11&amp;"/"&amp;C15&amp;" * 100 000 "</f>
        <v xml:space="preserve">= 9/16734 * 100 000 </v>
      </c>
      <c r="C18" s="56">
        <f>+B11/C15*100000</f>
        <v>53.782717820007171</v>
      </c>
    </row>
    <row r="32" spans="1:3" x14ac:dyDescent="0.25">
      <c r="A32" s="3" t="s">
        <v>0</v>
      </c>
    </row>
    <row r="33" spans="1:1" x14ac:dyDescent="0.25">
      <c r="A33" s="3" t="s">
        <v>1</v>
      </c>
    </row>
    <row r="34" spans="1:1" x14ac:dyDescent="0.25">
      <c r="A34" s="3" t="s">
        <v>2</v>
      </c>
    </row>
    <row r="35" spans="1:1" x14ac:dyDescent="0.25">
      <c r="A35" s="3" t="s">
        <v>3</v>
      </c>
    </row>
    <row r="36" spans="1:1" x14ac:dyDescent="0.25">
      <c r="A36" s="3" t="s">
        <v>4</v>
      </c>
    </row>
    <row r="37" spans="1:1" x14ac:dyDescent="0.25">
      <c r="A37" s="3" t="s">
        <v>5</v>
      </c>
    </row>
    <row r="38" spans="1:1" x14ac:dyDescent="0.25">
      <c r="A38" s="3" t="s">
        <v>6</v>
      </c>
    </row>
    <row r="39" spans="1:1" x14ac:dyDescent="0.25">
      <c r="A39" s="3" t="s">
        <v>7</v>
      </c>
    </row>
    <row r="40" spans="1:1" x14ac:dyDescent="0.25">
      <c r="A40" s="3" t="s">
        <v>8</v>
      </c>
    </row>
    <row r="41" spans="1:1" x14ac:dyDescent="0.25">
      <c r="A41" s="3" t="s">
        <v>9</v>
      </c>
    </row>
    <row r="42" spans="1:1" x14ac:dyDescent="0.25">
      <c r="A42" s="3" t="s">
        <v>10</v>
      </c>
    </row>
    <row r="43" spans="1:1" x14ac:dyDescent="0.25">
      <c r="A43" s="3" t="s">
        <v>11</v>
      </c>
    </row>
    <row r="44" spans="1:1" x14ac:dyDescent="0.25">
      <c r="A44" s="3" t="s">
        <v>12</v>
      </c>
    </row>
    <row r="45" spans="1:1" x14ac:dyDescent="0.25">
      <c r="A45" s="3" t="s">
        <v>13</v>
      </c>
    </row>
    <row r="46" spans="1:1" x14ac:dyDescent="0.25">
      <c r="A46" s="3" t="s">
        <v>14</v>
      </c>
    </row>
    <row r="47" spans="1:1" x14ac:dyDescent="0.25">
      <c r="A47" s="3" t="s">
        <v>15</v>
      </c>
    </row>
    <row r="48" spans="1:1" x14ac:dyDescent="0.25">
      <c r="A48" s="3" t="s">
        <v>16</v>
      </c>
    </row>
    <row r="49" spans="1:1" x14ac:dyDescent="0.25">
      <c r="A49" s="3" t="s">
        <v>17</v>
      </c>
    </row>
    <row r="50" spans="1:1" x14ac:dyDescent="0.25">
      <c r="A50" s="3" t="s">
        <v>18</v>
      </c>
    </row>
    <row r="51" spans="1:1" x14ac:dyDescent="0.25">
      <c r="A51" s="3" t="s">
        <v>19</v>
      </c>
    </row>
    <row r="52" spans="1:1" x14ac:dyDescent="0.25">
      <c r="A52" s="3" t="s">
        <v>20</v>
      </c>
    </row>
    <row r="53" spans="1:1" x14ac:dyDescent="0.25">
      <c r="A53" s="3" t="s">
        <v>21</v>
      </c>
    </row>
    <row r="54" spans="1:1" x14ac:dyDescent="0.25">
      <c r="A54" s="3" t="s">
        <v>22</v>
      </c>
    </row>
    <row r="55" spans="1:1" x14ac:dyDescent="0.25">
      <c r="A55" s="3" t="s">
        <v>23</v>
      </c>
    </row>
    <row r="56" spans="1:1" x14ac:dyDescent="0.25">
      <c r="A56" s="3" t="s">
        <v>24</v>
      </c>
    </row>
    <row r="57" spans="1:1" x14ac:dyDescent="0.25">
      <c r="A57" s="3" t="s">
        <v>25</v>
      </c>
    </row>
    <row r="58" spans="1:1" x14ac:dyDescent="0.25">
      <c r="A58" s="3" t="s">
        <v>26</v>
      </c>
    </row>
    <row r="59" spans="1:1" x14ac:dyDescent="0.25">
      <c r="A59" s="3" t="s">
        <v>27</v>
      </c>
    </row>
    <row r="60" spans="1:1" x14ac:dyDescent="0.25">
      <c r="A60" s="3" t="s">
        <v>28</v>
      </c>
    </row>
    <row r="61" spans="1:1" x14ac:dyDescent="0.25">
      <c r="A61" s="3" t="s">
        <v>29</v>
      </c>
    </row>
    <row r="62" spans="1:1" x14ac:dyDescent="0.25">
      <c r="A62" s="3" t="s">
        <v>30</v>
      </c>
    </row>
    <row r="63" spans="1:1" x14ac:dyDescent="0.25">
      <c r="A63" s="3" t="s">
        <v>31</v>
      </c>
    </row>
  </sheetData>
  <dataValidations count="2">
    <dataValidation type="list" allowBlank="1" showInputMessage="1" showErrorMessage="1" sqref="B10">
      <formula1>$F$3</formula1>
    </dataValidation>
    <dataValidation type="list" allowBlank="1" showInputMessage="1" showErrorMessage="1" sqref="B9">
      <formula1>$A$32:$A$63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'2011_SJ'!$A$6:$A$37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zoomScaleNormal="100" workbookViewId="0">
      <selection activeCell="B11" sqref="B11"/>
    </sheetView>
  </sheetViews>
  <sheetFormatPr baseColWidth="10" defaultColWidth="11.42578125" defaultRowHeight="15" x14ac:dyDescent="0.25"/>
  <cols>
    <col min="1" max="1" width="31.85546875" style="4" customWidth="1"/>
    <col min="2" max="2" width="81.7109375" style="4" customWidth="1"/>
    <col min="3" max="3" width="48.7109375" style="4" customWidth="1"/>
    <col min="4" max="4" width="12.7109375" style="4" customWidth="1"/>
    <col min="5" max="16384" width="11.42578125" style="4"/>
  </cols>
  <sheetData>
    <row r="2" spans="1:6" x14ac:dyDescent="0.25">
      <c r="A2" s="59"/>
      <c r="B2" s="59" t="s">
        <v>48</v>
      </c>
      <c r="C2" s="59" t="s">
        <v>49</v>
      </c>
      <c r="D2" s="59" t="s">
        <v>50</v>
      </c>
      <c r="F2" s="3">
        <v>2011</v>
      </c>
    </row>
    <row r="3" spans="1:6" ht="30" customHeight="1" x14ac:dyDescent="0.25">
      <c r="A3" s="57" t="s">
        <v>45</v>
      </c>
      <c r="B3" s="48" t="s">
        <v>60</v>
      </c>
      <c r="C3" s="48" t="s">
        <v>56</v>
      </c>
      <c r="D3" s="21"/>
      <c r="F3" s="3">
        <v>2012</v>
      </c>
    </row>
    <row r="4" spans="1:6" ht="15" customHeight="1" x14ac:dyDescent="0.25">
      <c r="A4" s="57" t="s">
        <v>47</v>
      </c>
      <c r="B4" s="48" t="s">
        <v>46</v>
      </c>
      <c r="C4" s="48" t="s">
        <v>51</v>
      </c>
      <c r="D4" s="21"/>
      <c r="F4" s="3">
        <v>2013</v>
      </c>
    </row>
    <row r="5" spans="1:6" ht="75" customHeight="1" x14ac:dyDescent="0.25">
      <c r="A5" s="57" t="s">
        <v>52</v>
      </c>
      <c r="B5" s="48" t="s">
        <v>100</v>
      </c>
      <c r="C5" s="48" t="s">
        <v>51</v>
      </c>
      <c r="D5" s="21"/>
    </row>
    <row r="6" spans="1:6" ht="45" customHeight="1" x14ac:dyDescent="0.25">
      <c r="A6" s="57" t="s">
        <v>61</v>
      </c>
      <c r="B6" s="48" t="s">
        <v>99</v>
      </c>
      <c r="C6" s="48" t="s">
        <v>51</v>
      </c>
      <c r="D6" s="21"/>
    </row>
    <row r="9" spans="1:6" x14ac:dyDescent="0.25">
      <c r="A9" s="21" t="s">
        <v>53</v>
      </c>
      <c r="B9" s="60" t="s">
        <v>0</v>
      </c>
    </row>
    <row r="10" spans="1:6" x14ac:dyDescent="0.25">
      <c r="A10" s="21" t="s">
        <v>54</v>
      </c>
      <c r="B10" s="49">
        <v>2013</v>
      </c>
      <c r="C10" s="50"/>
    </row>
    <row r="11" spans="1:6" ht="30" x14ac:dyDescent="0.25">
      <c r="A11" s="22" t="s">
        <v>62</v>
      </c>
      <c r="B11" s="51">
        <f>+VLOOKUP($B$9,'MAT_2011-2013'!$A$7:$M$40,13,0)</f>
        <v>6</v>
      </c>
      <c r="C11" s="50"/>
    </row>
    <row r="12" spans="1:6" x14ac:dyDescent="0.25">
      <c r="A12" s="23"/>
      <c r="B12" s="52"/>
      <c r="C12" s="53"/>
    </row>
    <row r="13" spans="1:6" ht="45" x14ac:dyDescent="0.25">
      <c r="A13" s="22" t="s">
        <v>63</v>
      </c>
      <c r="B13" s="51">
        <f>+VLOOKUP($B$9,'2013_SJ'!$A$6:$B$37,2,0)</f>
        <v>16667</v>
      </c>
      <c r="C13" s="50"/>
    </row>
    <row r="14" spans="1:6" ht="30" x14ac:dyDescent="0.25">
      <c r="A14" s="24" t="s">
        <v>65</v>
      </c>
      <c r="B14" s="54">
        <f>+VLOOKUP($B$9,FA_2013!$A$7:$B$38,2,0)</f>
        <v>0</v>
      </c>
      <c r="C14" s="50"/>
    </row>
    <row r="15" spans="1:6" x14ac:dyDescent="0.25">
      <c r="A15" s="22" t="s">
        <v>55</v>
      </c>
      <c r="B15" s="49" t="str">
        <f>"=  "&amp;B13&amp;" ( 1 + "&amp;B14&amp;")"</f>
        <v>=  16667 ( 1 + 0)</v>
      </c>
      <c r="C15" s="55">
        <f>+ROUND(B13*(1+B14),0)</f>
        <v>16667</v>
      </c>
    </row>
    <row r="16" spans="1:6" x14ac:dyDescent="0.25">
      <c r="B16" s="50"/>
      <c r="C16" s="50"/>
    </row>
    <row r="17" spans="1:3" x14ac:dyDescent="0.25">
      <c r="B17" s="50"/>
      <c r="C17" s="50"/>
    </row>
    <row r="18" spans="1:3" ht="30" x14ac:dyDescent="0.25">
      <c r="A18" s="22" t="s">
        <v>64</v>
      </c>
      <c r="B18" s="49" t="str">
        <f>+"= "&amp;B11&amp;"/"&amp;C15&amp;" * 100 000 "</f>
        <v xml:space="preserve">= 6/16667 * 100 000 </v>
      </c>
      <c r="C18" s="56">
        <f>+B11/C15*100000</f>
        <v>35.999280014399716</v>
      </c>
    </row>
    <row r="32" spans="1:3" x14ac:dyDescent="0.25">
      <c r="A32" s="3" t="s">
        <v>0</v>
      </c>
    </row>
    <row r="33" spans="1:1" x14ac:dyDescent="0.25">
      <c r="A33" s="3" t="s">
        <v>1</v>
      </c>
    </row>
    <row r="34" spans="1:1" x14ac:dyDescent="0.25">
      <c r="A34" s="3" t="s">
        <v>2</v>
      </c>
    </row>
    <row r="35" spans="1:1" x14ac:dyDescent="0.25">
      <c r="A35" s="3" t="s">
        <v>3</v>
      </c>
    </row>
    <row r="36" spans="1:1" x14ac:dyDescent="0.25">
      <c r="A36" s="3" t="s">
        <v>4</v>
      </c>
    </row>
    <row r="37" spans="1:1" x14ac:dyDescent="0.25">
      <c r="A37" s="3" t="s">
        <v>5</v>
      </c>
    </row>
    <row r="38" spans="1:1" x14ac:dyDescent="0.25">
      <c r="A38" s="3" t="s">
        <v>6</v>
      </c>
    </row>
    <row r="39" spans="1:1" x14ac:dyDescent="0.25">
      <c r="A39" s="3" t="s">
        <v>7</v>
      </c>
    </row>
    <row r="40" spans="1:1" x14ac:dyDescent="0.25">
      <c r="A40" s="3" t="s">
        <v>8</v>
      </c>
    </row>
    <row r="41" spans="1:1" x14ac:dyDescent="0.25">
      <c r="A41" s="3" t="s">
        <v>9</v>
      </c>
    </row>
    <row r="42" spans="1:1" x14ac:dyDescent="0.25">
      <c r="A42" s="3" t="s">
        <v>10</v>
      </c>
    </row>
    <row r="43" spans="1:1" x14ac:dyDescent="0.25">
      <c r="A43" s="3" t="s">
        <v>11</v>
      </c>
    </row>
    <row r="44" spans="1:1" x14ac:dyDescent="0.25">
      <c r="A44" s="3" t="s">
        <v>12</v>
      </c>
    </row>
    <row r="45" spans="1:1" x14ac:dyDescent="0.25">
      <c r="A45" s="3" t="s">
        <v>13</v>
      </c>
    </row>
    <row r="46" spans="1:1" x14ac:dyDescent="0.25">
      <c r="A46" s="3" t="s">
        <v>14</v>
      </c>
    </row>
    <row r="47" spans="1:1" x14ac:dyDescent="0.25">
      <c r="A47" s="3" t="s">
        <v>15</v>
      </c>
    </row>
    <row r="48" spans="1:1" x14ac:dyDescent="0.25">
      <c r="A48" s="3" t="s">
        <v>16</v>
      </c>
    </row>
    <row r="49" spans="1:1" x14ac:dyDescent="0.25">
      <c r="A49" s="3" t="s">
        <v>17</v>
      </c>
    </row>
    <row r="50" spans="1:1" x14ac:dyDescent="0.25">
      <c r="A50" s="3" t="s">
        <v>18</v>
      </c>
    </row>
    <row r="51" spans="1:1" x14ac:dyDescent="0.25">
      <c r="A51" s="3" t="s">
        <v>19</v>
      </c>
    </row>
    <row r="52" spans="1:1" x14ac:dyDescent="0.25">
      <c r="A52" s="3" t="s">
        <v>20</v>
      </c>
    </row>
    <row r="53" spans="1:1" x14ac:dyDescent="0.25">
      <c r="A53" s="3" t="s">
        <v>21</v>
      </c>
    </row>
    <row r="54" spans="1:1" x14ac:dyDescent="0.25">
      <c r="A54" s="3" t="s">
        <v>22</v>
      </c>
    </row>
    <row r="55" spans="1:1" x14ac:dyDescent="0.25">
      <c r="A55" s="3" t="s">
        <v>23</v>
      </c>
    </row>
    <row r="56" spans="1:1" x14ac:dyDescent="0.25">
      <c r="A56" s="3" t="s">
        <v>24</v>
      </c>
    </row>
    <row r="57" spans="1:1" x14ac:dyDescent="0.25">
      <c r="A57" s="3" t="s">
        <v>25</v>
      </c>
    </row>
    <row r="58" spans="1:1" x14ac:dyDescent="0.25">
      <c r="A58" s="3" t="s">
        <v>26</v>
      </c>
    </row>
    <row r="59" spans="1:1" x14ac:dyDescent="0.25">
      <c r="A59" s="3" t="s">
        <v>27</v>
      </c>
    </row>
    <row r="60" spans="1:1" x14ac:dyDescent="0.25">
      <c r="A60" s="3" t="s">
        <v>28</v>
      </c>
    </row>
    <row r="61" spans="1:1" x14ac:dyDescent="0.25">
      <c r="A61" s="3" t="s">
        <v>29</v>
      </c>
    </row>
    <row r="62" spans="1:1" x14ac:dyDescent="0.25">
      <c r="A62" s="3" t="s">
        <v>30</v>
      </c>
    </row>
    <row r="63" spans="1:1" x14ac:dyDescent="0.25">
      <c r="A63" s="3" t="s">
        <v>31</v>
      </c>
    </row>
  </sheetData>
  <dataValidations count="2">
    <dataValidation type="list" allowBlank="1" showInputMessage="1" showErrorMessage="1" sqref="B9">
      <formula1>$A$32:$A$63</formula1>
    </dataValidation>
    <dataValidation type="list" allowBlank="1" showInputMessage="1" showErrorMessage="1" promptTitle="2013" sqref="B10">
      <formula1>$F$4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workbookViewId="0">
      <selection activeCell="K6" sqref="K6:M6"/>
    </sheetView>
  </sheetViews>
  <sheetFormatPr baseColWidth="10" defaultColWidth="11.42578125" defaultRowHeight="15" x14ac:dyDescent="0.25"/>
  <cols>
    <col min="1" max="1" width="32.7109375" style="4" customWidth="1"/>
    <col min="2" max="16384" width="11.42578125" style="4"/>
  </cols>
  <sheetData>
    <row r="2" spans="1:13" x14ac:dyDescent="0.25">
      <c r="A2" s="25" t="s">
        <v>76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x14ac:dyDescent="0.25">
      <c r="A3" s="25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.75" thickBot="1" x14ac:dyDescent="0.3">
      <c r="A4" s="26"/>
      <c r="B4" s="25" t="s">
        <v>66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ht="16.5" thickTop="1" thickBot="1" x14ac:dyDescent="0.3">
      <c r="A5" s="20" t="s">
        <v>69</v>
      </c>
      <c r="B5" s="20">
        <v>2002</v>
      </c>
      <c r="C5" s="20">
        <v>2003</v>
      </c>
      <c r="D5" s="20">
        <v>2004</v>
      </c>
      <c r="E5" s="20">
        <v>2005</v>
      </c>
      <c r="F5" s="20">
        <v>2006</v>
      </c>
      <c r="G5" s="20">
        <v>2007</v>
      </c>
      <c r="H5" s="20">
        <v>2008</v>
      </c>
      <c r="I5" s="20">
        <v>2009</v>
      </c>
      <c r="J5" s="20">
        <v>2010</v>
      </c>
      <c r="K5" s="20">
        <v>2011</v>
      </c>
      <c r="L5" s="20">
        <v>2012</v>
      </c>
      <c r="M5" s="20">
        <v>2013</v>
      </c>
    </row>
    <row r="6" spans="1:13" ht="15.75" thickTop="1" x14ac:dyDescent="0.25">
      <c r="A6" s="6" t="s">
        <v>35</v>
      </c>
      <c r="B6" s="6">
        <f>+SUM(B7:B40)</f>
        <v>999</v>
      </c>
      <c r="C6" s="6">
        <f t="shared" ref="C6:M6" si="0">+SUM(C7:C40)</f>
        <v>979</v>
      </c>
      <c r="D6" s="6">
        <f t="shared" si="0"/>
        <v>937</v>
      </c>
      <c r="E6" s="6">
        <f t="shared" si="0"/>
        <v>991</v>
      </c>
      <c r="F6" s="6">
        <f t="shared" si="0"/>
        <v>891</v>
      </c>
      <c r="G6" s="6">
        <f t="shared" si="0"/>
        <v>828</v>
      </c>
      <c r="H6" s="6">
        <f t="shared" si="0"/>
        <v>819</v>
      </c>
      <c r="I6" s="6">
        <f t="shared" si="0"/>
        <v>901</v>
      </c>
      <c r="J6" s="6">
        <f t="shared" si="0"/>
        <v>757</v>
      </c>
      <c r="K6" s="6">
        <f t="shared" si="0"/>
        <v>746</v>
      </c>
      <c r="L6" s="6">
        <f t="shared" si="0"/>
        <v>737</v>
      </c>
      <c r="M6" s="30">
        <f t="shared" si="0"/>
        <v>613</v>
      </c>
    </row>
    <row r="7" spans="1:13" x14ac:dyDescent="0.25">
      <c r="A7" s="10" t="s">
        <v>0</v>
      </c>
      <c r="B7" s="10">
        <v>4</v>
      </c>
      <c r="C7" s="10">
        <v>4</v>
      </c>
      <c r="D7" s="10">
        <v>2</v>
      </c>
      <c r="E7" s="10">
        <v>4</v>
      </c>
      <c r="F7" s="10">
        <v>8</v>
      </c>
      <c r="G7" s="10">
        <v>3</v>
      </c>
      <c r="H7" s="10">
        <v>6</v>
      </c>
      <c r="I7" s="10">
        <v>6</v>
      </c>
      <c r="J7" s="10">
        <v>4</v>
      </c>
      <c r="K7" s="10">
        <v>5</v>
      </c>
      <c r="L7" s="10">
        <v>9</v>
      </c>
      <c r="M7" s="31">
        <v>6</v>
      </c>
    </row>
    <row r="8" spans="1:13" x14ac:dyDescent="0.25">
      <c r="A8" s="14" t="s">
        <v>1</v>
      </c>
      <c r="B8" s="14">
        <v>12</v>
      </c>
      <c r="C8" s="14">
        <v>9</v>
      </c>
      <c r="D8" s="14">
        <v>25</v>
      </c>
      <c r="E8" s="14">
        <v>23</v>
      </c>
      <c r="F8" s="14">
        <v>17</v>
      </c>
      <c r="G8" s="14">
        <v>12</v>
      </c>
      <c r="H8" s="14">
        <v>18</v>
      </c>
      <c r="I8" s="14">
        <v>18</v>
      </c>
      <c r="J8" s="14">
        <v>17</v>
      </c>
      <c r="K8" s="14">
        <v>9</v>
      </c>
      <c r="L8" s="14">
        <v>11</v>
      </c>
      <c r="M8" s="32">
        <v>13</v>
      </c>
    </row>
    <row r="9" spans="1:13" x14ac:dyDescent="0.25">
      <c r="A9" s="10" t="s">
        <v>2</v>
      </c>
      <c r="B9" s="10">
        <v>3</v>
      </c>
      <c r="C9" s="10">
        <v>2</v>
      </c>
      <c r="D9" s="10">
        <v>1</v>
      </c>
      <c r="E9" s="10">
        <v>1</v>
      </c>
      <c r="F9" s="10">
        <v>3</v>
      </c>
      <c r="G9" s="10">
        <v>5</v>
      </c>
      <c r="H9" s="10">
        <v>3</v>
      </c>
      <c r="I9" s="10">
        <v>3</v>
      </c>
      <c r="J9" s="10">
        <v>2</v>
      </c>
      <c r="K9" s="10">
        <v>2</v>
      </c>
      <c r="L9" s="10">
        <v>2</v>
      </c>
      <c r="M9" s="31">
        <v>3</v>
      </c>
    </row>
    <row r="10" spans="1:13" x14ac:dyDescent="0.25">
      <c r="A10" s="14" t="s">
        <v>3</v>
      </c>
      <c r="B10" s="14">
        <v>7</v>
      </c>
      <c r="C10" s="14">
        <v>7</v>
      </c>
      <c r="D10" s="14">
        <v>4</v>
      </c>
      <c r="E10" s="14">
        <v>10</v>
      </c>
      <c r="F10" s="14">
        <v>9</v>
      </c>
      <c r="G10" s="14">
        <v>1</v>
      </c>
      <c r="H10" s="14">
        <v>6</v>
      </c>
      <c r="I10" s="14">
        <v>8</v>
      </c>
      <c r="J10" s="14">
        <v>8</v>
      </c>
      <c r="K10" s="14">
        <v>9</v>
      </c>
      <c r="L10" s="14">
        <v>6</v>
      </c>
      <c r="M10" s="32">
        <v>10</v>
      </c>
    </row>
    <row r="11" spans="1:13" x14ac:dyDescent="0.25">
      <c r="A11" s="10" t="s">
        <v>4</v>
      </c>
      <c r="B11" s="10">
        <v>7</v>
      </c>
      <c r="C11" s="10">
        <v>6</v>
      </c>
      <c r="D11" s="10">
        <v>4</v>
      </c>
      <c r="E11" s="10">
        <v>9</v>
      </c>
      <c r="F11" s="10">
        <v>5</v>
      </c>
      <c r="G11" s="10">
        <v>7</v>
      </c>
      <c r="H11" s="10">
        <v>5</v>
      </c>
      <c r="I11" s="10">
        <v>9</v>
      </c>
      <c r="J11" s="10">
        <v>15</v>
      </c>
      <c r="K11" s="10">
        <v>6</v>
      </c>
      <c r="L11" s="10">
        <v>11</v>
      </c>
      <c r="M11" s="31">
        <v>11</v>
      </c>
    </row>
    <row r="12" spans="1:13" x14ac:dyDescent="0.25">
      <c r="A12" s="14" t="s">
        <v>5</v>
      </c>
      <c r="B12" s="14">
        <v>1</v>
      </c>
      <c r="C12" s="14">
        <v>2</v>
      </c>
      <c r="D12" s="14">
        <v>1</v>
      </c>
      <c r="E12" s="14"/>
      <c r="F12" s="14">
        <v>2</v>
      </c>
      <c r="G12" s="14">
        <v>1</v>
      </c>
      <c r="H12" s="14">
        <v>2</v>
      </c>
      <c r="I12" s="14">
        <v>2</v>
      </c>
      <c r="J12" s="14"/>
      <c r="K12" s="14">
        <v>2</v>
      </c>
      <c r="L12" s="14"/>
      <c r="M12" s="32">
        <v>3</v>
      </c>
    </row>
    <row r="13" spans="1:13" x14ac:dyDescent="0.25">
      <c r="A13" s="10" t="s">
        <v>6</v>
      </c>
      <c r="B13" s="10">
        <v>93</v>
      </c>
      <c r="C13" s="10">
        <v>96</v>
      </c>
      <c r="D13" s="10">
        <v>89</v>
      </c>
      <c r="E13" s="10">
        <v>75</v>
      </c>
      <c r="F13" s="10">
        <v>76</v>
      </c>
      <c r="G13" s="10">
        <v>67</v>
      </c>
      <c r="H13" s="10">
        <v>76</v>
      </c>
      <c r="I13" s="10">
        <v>62</v>
      </c>
      <c r="J13" s="10">
        <v>64</v>
      </c>
      <c r="K13" s="10">
        <v>56</v>
      </c>
      <c r="L13" s="10">
        <v>66</v>
      </c>
      <c r="M13" s="31">
        <v>40</v>
      </c>
    </row>
    <row r="14" spans="1:13" x14ac:dyDescent="0.25">
      <c r="A14" s="14" t="s">
        <v>7</v>
      </c>
      <c r="B14" s="14">
        <v>38</v>
      </c>
      <c r="C14" s="14">
        <v>22</v>
      </c>
      <c r="D14" s="14">
        <v>25</v>
      </c>
      <c r="E14" s="14">
        <v>41</v>
      </c>
      <c r="F14" s="14">
        <v>30</v>
      </c>
      <c r="G14" s="14">
        <v>27</v>
      </c>
      <c r="H14" s="14">
        <v>26</v>
      </c>
      <c r="I14" s="14">
        <v>42</v>
      </c>
      <c r="J14" s="14">
        <v>26</v>
      </c>
      <c r="K14" s="14">
        <v>36</v>
      </c>
      <c r="L14" s="14">
        <v>22</v>
      </c>
      <c r="M14" s="32">
        <v>33</v>
      </c>
    </row>
    <row r="15" spans="1:13" x14ac:dyDescent="0.25">
      <c r="A15" s="10" t="s">
        <v>8</v>
      </c>
      <c r="B15" s="10">
        <v>46</v>
      </c>
      <c r="C15" s="10">
        <v>61</v>
      </c>
      <c r="D15" s="10">
        <v>66</v>
      </c>
      <c r="E15" s="10">
        <v>59</v>
      </c>
      <c r="F15" s="10">
        <v>51</v>
      </c>
      <c r="G15" s="10">
        <v>56</v>
      </c>
      <c r="H15" s="10">
        <v>54</v>
      </c>
      <c r="I15" s="10">
        <v>46</v>
      </c>
      <c r="J15" s="10">
        <v>48</v>
      </c>
      <c r="K15" s="10">
        <v>38</v>
      </c>
      <c r="L15" s="10">
        <v>37</v>
      </c>
      <c r="M15" s="31">
        <v>45</v>
      </c>
    </row>
    <row r="16" spans="1:13" x14ac:dyDescent="0.25">
      <c r="A16" s="14" t="s">
        <v>9</v>
      </c>
      <c r="B16" s="14">
        <v>8</v>
      </c>
      <c r="C16" s="14">
        <v>15</v>
      </c>
      <c r="D16" s="14">
        <v>18</v>
      </c>
      <c r="E16" s="14">
        <v>11</v>
      </c>
      <c r="F16" s="14">
        <v>19</v>
      </c>
      <c r="G16" s="14">
        <v>10</v>
      </c>
      <c r="H16" s="14">
        <v>16</v>
      </c>
      <c r="I16" s="14">
        <v>7</v>
      </c>
      <c r="J16" s="14">
        <v>11</v>
      </c>
      <c r="K16" s="14">
        <v>10</v>
      </c>
      <c r="L16" s="14">
        <v>13</v>
      </c>
      <c r="M16" s="32">
        <v>8</v>
      </c>
    </row>
    <row r="17" spans="1:13" x14ac:dyDescent="0.25">
      <c r="A17" s="10" t="s">
        <v>10</v>
      </c>
      <c r="B17" s="10">
        <v>43</v>
      </c>
      <c r="C17" s="10">
        <v>47</v>
      </c>
      <c r="D17" s="10">
        <v>39</v>
      </c>
      <c r="E17" s="10">
        <v>34</v>
      </c>
      <c r="F17" s="10">
        <v>33</v>
      </c>
      <c r="G17" s="10">
        <v>34</v>
      </c>
      <c r="H17" s="10">
        <v>25</v>
      </c>
      <c r="I17" s="10">
        <v>46</v>
      </c>
      <c r="J17" s="10">
        <v>29</v>
      </c>
      <c r="K17" s="10">
        <v>34</v>
      </c>
      <c r="L17" s="10">
        <v>35</v>
      </c>
      <c r="M17" s="31">
        <v>32</v>
      </c>
    </row>
    <row r="18" spans="1:13" x14ac:dyDescent="0.25">
      <c r="A18" s="14" t="s">
        <v>11</v>
      </c>
      <c r="B18" s="14">
        <v>71</v>
      </c>
      <c r="C18" s="14">
        <v>75</v>
      </c>
      <c r="D18" s="14">
        <v>60</v>
      </c>
      <c r="E18" s="14">
        <v>74</v>
      </c>
      <c r="F18" s="14">
        <v>72</v>
      </c>
      <c r="G18" s="14">
        <v>59</v>
      </c>
      <c r="H18" s="14">
        <v>54</v>
      </c>
      <c r="I18" s="14">
        <v>60</v>
      </c>
      <c r="J18" s="14">
        <v>50</v>
      </c>
      <c r="K18" s="14">
        <v>65</v>
      </c>
      <c r="L18" s="14">
        <v>46</v>
      </c>
      <c r="M18" s="32">
        <v>40</v>
      </c>
    </row>
    <row r="19" spans="1:13" x14ac:dyDescent="0.25">
      <c r="A19" s="10" t="s">
        <v>12</v>
      </c>
      <c r="B19" s="10">
        <v>28</v>
      </c>
      <c r="C19" s="10">
        <v>25</v>
      </c>
      <c r="D19" s="10">
        <v>30</v>
      </c>
      <c r="E19" s="10">
        <v>33</v>
      </c>
      <c r="F19" s="10">
        <v>20</v>
      </c>
      <c r="G19" s="10">
        <v>26</v>
      </c>
      <c r="H19" s="10">
        <v>21</v>
      </c>
      <c r="I19" s="10">
        <v>22</v>
      </c>
      <c r="J19" s="10">
        <v>22</v>
      </c>
      <c r="K19" s="10">
        <v>11</v>
      </c>
      <c r="L19" s="10">
        <v>15</v>
      </c>
      <c r="M19" s="31">
        <v>15</v>
      </c>
    </row>
    <row r="20" spans="1:13" x14ac:dyDescent="0.25">
      <c r="A20" s="14" t="s">
        <v>13</v>
      </c>
      <c r="B20" s="14">
        <v>34</v>
      </c>
      <c r="C20" s="14">
        <v>39</v>
      </c>
      <c r="D20" s="14">
        <v>45</v>
      </c>
      <c r="E20" s="14">
        <v>36</v>
      </c>
      <c r="F20" s="14">
        <v>55</v>
      </c>
      <c r="G20" s="14">
        <v>32</v>
      </c>
      <c r="H20" s="14">
        <v>33</v>
      </c>
      <c r="I20" s="14">
        <v>57</v>
      </c>
      <c r="J20" s="14">
        <v>38</v>
      </c>
      <c r="K20" s="14">
        <v>27</v>
      </c>
      <c r="L20" s="14">
        <v>25</v>
      </c>
      <c r="M20" s="32">
        <v>20</v>
      </c>
    </row>
    <row r="21" spans="1:13" x14ac:dyDescent="0.25">
      <c r="A21" s="10" t="s">
        <v>14</v>
      </c>
      <c r="B21" s="10">
        <v>136</v>
      </c>
      <c r="C21" s="10">
        <v>151</v>
      </c>
      <c r="D21" s="10">
        <v>137</v>
      </c>
      <c r="E21" s="10">
        <v>158</v>
      </c>
      <c r="F21" s="10">
        <v>116</v>
      </c>
      <c r="G21" s="10">
        <v>104</v>
      </c>
      <c r="H21" s="10">
        <v>107</v>
      </c>
      <c r="I21" s="10">
        <v>113</v>
      </c>
      <c r="J21" s="10">
        <v>84</v>
      </c>
      <c r="K21" s="10">
        <v>100</v>
      </c>
      <c r="L21" s="10">
        <v>107</v>
      </c>
      <c r="M21" s="31">
        <v>77</v>
      </c>
    </row>
    <row r="22" spans="1:13" x14ac:dyDescent="0.25">
      <c r="A22" s="14" t="s">
        <v>15</v>
      </c>
      <c r="B22" s="14">
        <v>31</v>
      </c>
      <c r="C22" s="14">
        <v>37</v>
      </c>
      <c r="D22" s="14">
        <v>32</v>
      </c>
      <c r="E22" s="14">
        <v>41</v>
      </c>
      <c r="F22" s="14">
        <v>47</v>
      </c>
      <c r="G22" s="14">
        <v>35</v>
      </c>
      <c r="H22" s="14">
        <v>36</v>
      </c>
      <c r="I22" s="14">
        <v>32</v>
      </c>
      <c r="J22" s="14">
        <v>37</v>
      </c>
      <c r="K22" s="14">
        <v>44</v>
      </c>
      <c r="L22" s="14">
        <v>32</v>
      </c>
      <c r="M22" s="32">
        <v>27</v>
      </c>
    </row>
    <row r="23" spans="1:13" x14ac:dyDescent="0.25">
      <c r="A23" s="10" t="s">
        <v>16</v>
      </c>
      <c r="B23" s="10">
        <v>19</v>
      </c>
      <c r="C23" s="10">
        <v>22</v>
      </c>
      <c r="D23" s="10">
        <v>8</v>
      </c>
      <c r="E23" s="10">
        <v>19</v>
      </c>
      <c r="F23" s="10">
        <v>12</v>
      </c>
      <c r="G23" s="10">
        <v>12</v>
      </c>
      <c r="H23" s="10">
        <v>12</v>
      </c>
      <c r="I23" s="10">
        <v>20</v>
      </c>
      <c r="J23" s="10">
        <v>7</v>
      </c>
      <c r="K23" s="10">
        <v>13</v>
      </c>
      <c r="L23" s="10">
        <v>12</v>
      </c>
      <c r="M23" s="31">
        <v>14</v>
      </c>
    </row>
    <row r="24" spans="1:13" x14ac:dyDescent="0.25">
      <c r="A24" s="14" t="s">
        <v>17</v>
      </c>
      <c r="B24" s="14">
        <v>12</v>
      </c>
      <c r="C24" s="14">
        <v>13</v>
      </c>
      <c r="D24" s="14">
        <v>9</v>
      </c>
      <c r="E24" s="14">
        <v>17</v>
      </c>
      <c r="F24" s="14">
        <v>7</v>
      </c>
      <c r="G24" s="14">
        <v>5</v>
      </c>
      <c r="H24" s="14">
        <v>6</v>
      </c>
      <c r="I24" s="14">
        <v>11</v>
      </c>
      <c r="J24" s="14">
        <v>5</v>
      </c>
      <c r="K24" s="14">
        <v>8</v>
      </c>
      <c r="L24" s="14">
        <v>9</v>
      </c>
      <c r="M24" s="32">
        <v>5</v>
      </c>
    </row>
    <row r="25" spans="1:13" x14ac:dyDescent="0.25">
      <c r="A25" s="10" t="s">
        <v>18</v>
      </c>
      <c r="B25" s="10">
        <v>7</v>
      </c>
      <c r="C25" s="10">
        <v>4</v>
      </c>
      <c r="D25" s="10">
        <v>4</v>
      </c>
      <c r="E25" s="10">
        <v>8</v>
      </c>
      <c r="F25" s="10">
        <v>13</v>
      </c>
      <c r="G25" s="10">
        <v>10</v>
      </c>
      <c r="H25" s="10">
        <v>8</v>
      </c>
      <c r="I25" s="10">
        <v>14</v>
      </c>
      <c r="J25" s="10">
        <v>2</v>
      </c>
      <c r="K25" s="10">
        <v>17</v>
      </c>
      <c r="L25" s="10">
        <v>13</v>
      </c>
      <c r="M25" s="31">
        <v>7</v>
      </c>
    </row>
    <row r="26" spans="1:13" x14ac:dyDescent="0.25">
      <c r="A26" s="14" t="s">
        <v>19</v>
      </c>
      <c r="B26" s="14">
        <v>70</v>
      </c>
      <c r="C26" s="14">
        <v>44</v>
      </c>
      <c r="D26" s="14">
        <v>55</v>
      </c>
      <c r="E26" s="14">
        <v>61</v>
      </c>
      <c r="F26" s="14">
        <v>49</v>
      </c>
      <c r="G26" s="14">
        <v>63</v>
      </c>
      <c r="H26" s="14">
        <v>65</v>
      </c>
      <c r="I26" s="14">
        <v>55</v>
      </c>
      <c r="J26" s="14">
        <v>54</v>
      </c>
      <c r="K26" s="14">
        <v>42</v>
      </c>
      <c r="L26" s="14">
        <v>49</v>
      </c>
      <c r="M26" s="32">
        <v>29</v>
      </c>
    </row>
    <row r="27" spans="1:13" x14ac:dyDescent="0.25">
      <c r="A27" s="10" t="s">
        <v>20</v>
      </c>
      <c r="B27" s="10">
        <v>75</v>
      </c>
      <c r="C27" s="10">
        <v>73</v>
      </c>
      <c r="D27" s="10">
        <v>75</v>
      </c>
      <c r="E27" s="10">
        <v>65</v>
      </c>
      <c r="F27" s="10">
        <v>54</v>
      </c>
      <c r="G27" s="10">
        <v>46</v>
      </c>
      <c r="H27" s="10">
        <v>53</v>
      </c>
      <c r="I27" s="10">
        <v>61</v>
      </c>
      <c r="J27" s="10">
        <v>55</v>
      </c>
      <c r="K27" s="10">
        <v>47</v>
      </c>
      <c r="L27" s="10">
        <v>49</v>
      </c>
      <c r="M27" s="31">
        <v>27</v>
      </c>
    </row>
    <row r="28" spans="1:13" x14ac:dyDescent="0.25">
      <c r="A28" s="14" t="s">
        <v>21</v>
      </c>
      <c r="B28" s="14">
        <v>10</v>
      </c>
      <c r="C28" s="14">
        <v>11</v>
      </c>
      <c r="D28" s="14">
        <v>14</v>
      </c>
      <c r="E28" s="14">
        <v>8</v>
      </c>
      <c r="F28" s="14">
        <v>12</v>
      </c>
      <c r="G28" s="14">
        <v>12</v>
      </c>
      <c r="H28" s="14">
        <v>12</v>
      </c>
      <c r="I28" s="14">
        <v>11</v>
      </c>
      <c r="J28" s="14">
        <v>8</v>
      </c>
      <c r="K28" s="14">
        <v>11</v>
      </c>
      <c r="L28" s="14">
        <v>5</v>
      </c>
      <c r="M28" s="32">
        <v>7</v>
      </c>
    </row>
    <row r="29" spans="1:13" x14ac:dyDescent="0.25">
      <c r="A29" s="10" t="s">
        <v>22</v>
      </c>
      <c r="B29" s="10">
        <v>8</v>
      </c>
      <c r="C29" s="10">
        <v>10</v>
      </c>
      <c r="D29" s="10">
        <v>8</v>
      </c>
      <c r="E29" s="10">
        <v>9</v>
      </c>
      <c r="F29" s="10">
        <v>10</v>
      </c>
      <c r="G29" s="10">
        <v>11</v>
      </c>
      <c r="H29" s="10">
        <v>13</v>
      </c>
      <c r="I29" s="10">
        <v>6</v>
      </c>
      <c r="J29" s="10">
        <v>11</v>
      </c>
      <c r="K29" s="10">
        <v>10</v>
      </c>
      <c r="L29" s="10">
        <v>12</v>
      </c>
      <c r="M29" s="31">
        <v>8</v>
      </c>
    </row>
    <row r="30" spans="1:13" x14ac:dyDescent="0.25">
      <c r="A30" s="14" t="s">
        <v>23</v>
      </c>
      <c r="B30" s="14">
        <v>34</v>
      </c>
      <c r="C30" s="14">
        <v>28</v>
      </c>
      <c r="D30" s="14">
        <v>22</v>
      </c>
      <c r="E30" s="14">
        <v>22</v>
      </c>
      <c r="F30" s="14">
        <v>16</v>
      </c>
      <c r="G30" s="14">
        <v>23</v>
      </c>
      <c r="H30" s="14">
        <v>10</v>
      </c>
      <c r="I30" s="14">
        <v>21</v>
      </c>
      <c r="J30" s="14">
        <v>19</v>
      </c>
      <c r="K30" s="14">
        <v>16</v>
      </c>
      <c r="L30" s="14">
        <v>14</v>
      </c>
      <c r="M30" s="32">
        <v>11</v>
      </c>
    </row>
    <row r="31" spans="1:13" x14ac:dyDescent="0.25">
      <c r="A31" s="10" t="s">
        <v>24</v>
      </c>
      <c r="B31" s="10">
        <v>13</v>
      </c>
      <c r="C31" s="10">
        <v>6</v>
      </c>
      <c r="D31" s="10">
        <v>9</v>
      </c>
      <c r="E31" s="10">
        <v>15</v>
      </c>
      <c r="F31" s="10">
        <v>11</v>
      </c>
      <c r="G31" s="10">
        <v>12</v>
      </c>
      <c r="H31" s="10">
        <v>8</v>
      </c>
      <c r="I31" s="10">
        <v>15</v>
      </c>
      <c r="J31" s="10">
        <v>9</v>
      </c>
      <c r="K31" s="10">
        <v>7</v>
      </c>
      <c r="L31" s="10">
        <v>13</v>
      </c>
      <c r="M31" s="31">
        <v>6</v>
      </c>
    </row>
    <row r="32" spans="1:13" x14ac:dyDescent="0.25">
      <c r="A32" s="14" t="s">
        <v>25</v>
      </c>
      <c r="B32" s="14">
        <v>12</v>
      </c>
      <c r="C32" s="14">
        <v>10</v>
      </c>
      <c r="D32" s="14">
        <v>13</v>
      </c>
      <c r="E32" s="14">
        <v>13</v>
      </c>
      <c r="F32" s="14">
        <v>13</v>
      </c>
      <c r="G32" s="14">
        <v>13</v>
      </c>
      <c r="H32" s="14">
        <v>6</v>
      </c>
      <c r="I32" s="14">
        <v>12</v>
      </c>
      <c r="J32" s="14">
        <v>7</v>
      </c>
      <c r="K32" s="14">
        <v>15</v>
      </c>
      <c r="L32" s="14">
        <v>5</v>
      </c>
      <c r="M32" s="32">
        <v>15</v>
      </c>
    </row>
    <row r="33" spans="1:13" x14ac:dyDescent="0.25">
      <c r="A33" s="10" t="s">
        <v>26</v>
      </c>
      <c r="B33" s="10">
        <v>13</v>
      </c>
      <c r="C33" s="10">
        <v>16</v>
      </c>
      <c r="D33" s="10">
        <v>16</v>
      </c>
      <c r="E33" s="10">
        <v>19</v>
      </c>
      <c r="F33" s="10">
        <v>18</v>
      </c>
      <c r="G33" s="10">
        <v>21</v>
      </c>
      <c r="H33" s="10">
        <v>17</v>
      </c>
      <c r="I33" s="10">
        <v>20</v>
      </c>
      <c r="J33" s="10">
        <v>11</v>
      </c>
      <c r="K33" s="10">
        <v>16</v>
      </c>
      <c r="L33" s="10">
        <v>16</v>
      </c>
      <c r="M33" s="31">
        <v>10</v>
      </c>
    </row>
    <row r="34" spans="1:13" x14ac:dyDescent="0.25">
      <c r="A34" s="14" t="s">
        <v>27</v>
      </c>
      <c r="B34" s="14">
        <v>15</v>
      </c>
      <c r="C34" s="14">
        <v>11</v>
      </c>
      <c r="D34" s="14">
        <v>14</v>
      </c>
      <c r="E34" s="14">
        <v>22</v>
      </c>
      <c r="F34" s="14">
        <v>24</v>
      </c>
      <c r="G34" s="14">
        <v>15</v>
      </c>
      <c r="H34" s="14">
        <v>16</v>
      </c>
      <c r="I34" s="14">
        <v>14</v>
      </c>
      <c r="J34" s="14">
        <v>19</v>
      </c>
      <c r="K34" s="14">
        <v>5</v>
      </c>
      <c r="L34" s="14">
        <v>12</v>
      </c>
      <c r="M34" s="32">
        <v>12</v>
      </c>
    </row>
    <row r="35" spans="1:13" x14ac:dyDescent="0.25">
      <c r="A35" s="10" t="s">
        <v>28</v>
      </c>
      <c r="B35" s="10">
        <v>16</v>
      </c>
      <c r="C35" s="10">
        <v>13</v>
      </c>
      <c r="D35" s="10">
        <v>9</v>
      </c>
      <c r="E35" s="10">
        <v>13</v>
      </c>
      <c r="F35" s="10">
        <v>10</v>
      </c>
      <c r="G35" s="10">
        <v>7</v>
      </c>
      <c r="H35" s="10">
        <v>6</v>
      </c>
      <c r="I35" s="10">
        <v>6</v>
      </c>
      <c r="J35" s="10">
        <v>11</v>
      </c>
      <c r="K35" s="10">
        <v>5</v>
      </c>
      <c r="L35" s="10">
        <v>13</v>
      </c>
      <c r="M35" s="31">
        <v>4</v>
      </c>
    </row>
    <row r="36" spans="1:13" x14ac:dyDescent="0.25">
      <c r="A36" s="14" t="s">
        <v>29</v>
      </c>
      <c r="B36" s="14">
        <v>97</v>
      </c>
      <c r="C36" s="14">
        <v>83</v>
      </c>
      <c r="D36" s="14">
        <v>86</v>
      </c>
      <c r="E36" s="14">
        <v>69</v>
      </c>
      <c r="F36" s="14">
        <v>60</v>
      </c>
      <c r="G36" s="14">
        <v>81</v>
      </c>
      <c r="H36" s="14">
        <v>82</v>
      </c>
      <c r="I36" s="14">
        <v>75</v>
      </c>
      <c r="J36" s="14">
        <v>65</v>
      </c>
      <c r="K36" s="14">
        <v>63</v>
      </c>
      <c r="L36" s="14">
        <v>57</v>
      </c>
      <c r="M36" s="32">
        <v>51</v>
      </c>
    </row>
    <row r="37" spans="1:13" x14ac:dyDescent="0.25">
      <c r="A37" s="10" t="s">
        <v>30</v>
      </c>
      <c r="B37" s="10">
        <v>22</v>
      </c>
      <c r="C37" s="10">
        <v>18</v>
      </c>
      <c r="D37" s="10">
        <v>10</v>
      </c>
      <c r="E37" s="10">
        <v>16</v>
      </c>
      <c r="F37" s="10">
        <v>6</v>
      </c>
      <c r="G37" s="10">
        <v>12</v>
      </c>
      <c r="H37" s="10">
        <v>9</v>
      </c>
      <c r="I37" s="10">
        <v>13</v>
      </c>
      <c r="J37" s="10">
        <v>9</v>
      </c>
      <c r="K37" s="10">
        <v>8</v>
      </c>
      <c r="L37" s="10">
        <v>15</v>
      </c>
      <c r="M37" s="31">
        <v>14</v>
      </c>
    </row>
    <row r="38" spans="1:13" x14ac:dyDescent="0.25">
      <c r="A38" s="14" t="s">
        <v>31</v>
      </c>
      <c r="B38" s="14">
        <v>13</v>
      </c>
      <c r="C38" s="14">
        <v>18</v>
      </c>
      <c r="D38" s="14">
        <v>5</v>
      </c>
      <c r="E38" s="14">
        <v>5</v>
      </c>
      <c r="F38" s="14">
        <v>12</v>
      </c>
      <c r="G38" s="14">
        <v>6</v>
      </c>
      <c r="H38" s="14">
        <v>8</v>
      </c>
      <c r="I38" s="14">
        <v>14</v>
      </c>
      <c r="J38" s="14">
        <v>10</v>
      </c>
      <c r="K38" s="14">
        <v>9</v>
      </c>
      <c r="L38" s="14">
        <v>6</v>
      </c>
      <c r="M38" s="32">
        <v>10</v>
      </c>
    </row>
    <row r="39" spans="1:13" x14ac:dyDescent="0.25">
      <c r="A39" s="10" t="s">
        <v>67</v>
      </c>
      <c r="B39" s="10">
        <v>1</v>
      </c>
      <c r="C39" s="10"/>
      <c r="D39" s="10">
        <v>1</v>
      </c>
      <c r="E39" s="10"/>
      <c r="F39" s="10">
        <v>1</v>
      </c>
      <c r="G39" s="10"/>
      <c r="H39" s="10"/>
      <c r="I39" s="10"/>
      <c r="J39" s="10"/>
      <c r="K39" s="10"/>
      <c r="L39" s="10"/>
      <c r="M39" s="31"/>
    </row>
    <row r="40" spans="1:13" ht="15.75" thickBot="1" x14ac:dyDescent="0.3">
      <c r="A40" s="15" t="s">
        <v>68</v>
      </c>
      <c r="B40" s="15"/>
      <c r="C40" s="15">
        <v>1</v>
      </c>
      <c r="D40" s="15">
        <v>1</v>
      </c>
      <c r="E40" s="15">
        <v>1</v>
      </c>
      <c r="F40" s="15"/>
      <c r="G40" s="15"/>
      <c r="H40" s="15"/>
      <c r="I40" s="15"/>
      <c r="J40" s="15"/>
      <c r="K40" s="15"/>
      <c r="L40" s="15"/>
      <c r="M40" s="33"/>
    </row>
    <row r="41" spans="1:13" ht="15.75" thickTop="1" x14ac:dyDescent="0.25"/>
    <row r="42" spans="1:13" s="29" customFormat="1" ht="12" x14ac:dyDescent="0.2">
      <c r="A42" s="28" t="s">
        <v>70</v>
      </c>
    </row>
    <row r="43" spans="1:13" s="29" customFormat="1" ht="12" x14ac:dyDescent="0.2">
      <c r="A43" s="28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2.7109375" style="4" customWidth="1"/>
    <col min="2" max="16384" width="11.42578125" style="4"/>
  </cols>
  <sheetData>
    <row r="1" spans="1:2" x14ac:dyDescent="0.25">
      <c r="A1" s="25"/>
      <c r="B1" s="25"/>
    </row>
    <row r="2" spans="1:2" x14ac:dyDescent="0.25">
      <c r="A2" s="25" t="s">
        <v>71</v>
      </c>
      <c r="B2" s="26"/>
    </row>
    <row r="3" spans="1:2" ht="15.75" thickBot="1" x14ac:dyDescent="0.3">
      <c r="A3" s="26"/>
      <c r="B3" s="27"/>
    </row>
    <row r="4" spans="1:2" ht="16.5" thickTop="1" thickBot="1" x14ac:dyDescent="0.3">
      <c r="A4" s="20" t="s">
        <v>69</v>
      </c>
      <c r="B4" s="20" t="s">
        <v>32</v>
      </c>
    </row>
    <row r="5" spans="1:2" ht="15.75" thickTop="1" x14ac:dyDescent="0.25">
      <c r="A5" s="6" t="s">
        <v>35</v>
      </c>
      <c r="B5" s="38">
        <f>+SUM(B6:B37)</f>
        <v>1499296</v>
      </c>
    </row>
    <row r="6" spans="1:2" x14ac:dyDescent="0.25">
      <c r="A6" s="10" t="s">
        <v>0</v>
      </c>
      <c r="B6" s="39">
        <v>16533</v>
      </c>
    </row>
    <row r="7" spans="1:2" x14ac:dyDescent="0.25">
      <c r="A7" s="14" t="s">
        <v>1</v>
      </c>
      <c r="B7" s="40">
        <v>34495</v>
      </c>
    </row>
    <row r="8" spans="1:2" x14ac:dyDescent="0.25">
      <c r="A8" s="10" t="s">
        <v>2</v>
      </c>
      <c r="B8" s="39">
        <v>7116</v>
      </c>
    </row>
    <row r="9" spans="1:2" x14ac:dyDescent="0.25">
      <c r="A9" s="14" t="s">
        <v>3</v>
      </c>
      <c r="B9" s="40">
        <v>11220</v>
      </c>
    </row>
    <row r="10" spans="1:2" x14ac:dyDescent="0.25">
      <c r="A10" s="10" t="s">
        <v>4</v>
      </c>
      <c r="B10" s="39">
        <v>25775</v>
      </c>
    </row>
    <row r="11" spans="1:2" x14ac:dyDescent="0.25">
      <c r="A11" s="14" t="s">
        <v>5</v>
      </c>
      <c r="B11" s="40">
        <v>7860</v>
      </c>
    </row>
    <row r="12" spans="1:2" x14ac:dyDescent="0.25">
      <c r="A12" s="10" t="s">
        <v>6</v>
      </c>
      <c r="B12" s="39">
        <v>71690</v>
      </c>
    </row>
    <row r="13" spans="1:2" x14ac:dyDescent="0.25">
      <c r="A13" s="14" t="s">
        <v>7</v>
      </c>
      <c r="B13" s="40">
        <v>37190</v>
      </c>
    </row>
    <row r="14" spans="1:2" x14ac:dyDescent="0.25">
      <c r="A14" s="10" t="s">
        <v>8</v>
      </c>
      <c r="B14" s="39">
        <v>80676</v>
      </c>
    </row>
    <row r="15" spans="1:2" x14ac:dyDescent="0.25">
      <c r="A15" s="14" t="s">
        <v>9</v>
      </c>
      <c r="B15" s="40">
        <v>22875</v>
      </c>
    </row>
    <row r="16" spans="1:2" x14ac:dyDescent="0.25">
      <c r="A16" s="10" t="s">
        <v>10</v>
      </c>
      <c r="B16" s="39">
        <v>87781</v>
      </c>
    </row>
    <row r="17" spans="1:2" x14ac:dyDescent="0.25">
      <c r="A17" s="14" t="s">
        <v>11</v>
      </c>
      <c r="B17" s="40">
        <v>50272</v>
      </c>
    </row>
    <row r="18" spans="1:2" x14ac:dyDescent="0.25">
      <c r="A18" s="10" t="s">
        <v>12</v>
      </c>
      <c r="B18" s="39">
        <v>40771</v>
      </c>
    </row>
    <row r="19" spans="1:2" x14ac:dyDescent="0.25">
      <c r="A19" s="14" t="s">
        <v>13</v>
      </c>
      <c r="B19" s="40">
        <v>102561</v>
      </c>
    </row>
    <row r="20" spans="1:2" x14ac:dyDescent="0.25">
      <c r="A20" s="10" t="s">
        <v>14</v>
      </c>
      <c r="B20" s="39">
        <v>214606</v>
      </c>
    </row>
    <row r="21" spans="1:2" x14ac:dyDescent="0.25">
      <c r="A21" s="14" t="s">
        <v>15</v>
      </c>
      <c r="B21" s="40">
        <v>72240</v>
      </c>
    </row>
    <row r="22" spans="1:2" x14ac:dyDescent="0.25">
      <c r="A22" s="10" t="s">
        <v>16</v>
      </c>
      <c r="B22" s="39">
        <v>24239</v>
      </c>
    </row>
    <row r="23" spans="1:2" x14ac:dyDescent="0.25">
      <c r="A23" s="14" t="s">
        <v>17</v>
      </c>
      <c r="B23" s="40">
        <v>14724</v>
      </c>
    </row>
    <row r="24" spans="1:2" x14ac:dyDescent="0.25">
      <c r="A24" s="10" t="s">
        <v>18</v>
      </c>
      <c r="B24" s="39">
        <v>39685</v>
      </c>
    </row>
    <row r="25" spans="1:2" x14ac:dyDescent="0.25">
      <c r="A25" s="14" t="s">
        <v>19</v>
      </c>
      <c r="B25" s="40">
        <v>58044</v>
      </c>
    </row>
    <row r="26" spans="1:2" x14ac:dyDescent="0.25">
      <c r="A26" s="10" t="s">
        <v>20</v>
      </c>
      <c r="B26" s="39">
        <v>102847</v>
      </c>
    </row>
    <row r="27" spans="1:2" x14ac:dyDescent="0.25">
      <c r="A27" s="14" t="s">
        <v>21</v>
      </c>
      <c r="B27" s="40">
        <v>26376</v>
      </c>
    </row>
    <row r="28" spans="1:2" x14ac:dyDescent="0.25">
      <c r="A28" s="10" t="s">
        <v>22</v>
      </c>
      <c r="B28" s="39">
        <v>15687</v>
      </c>
    </row>
    <row r="29" spans="1:2" x14ac:dyDescent="0.25">
      <c r="A29" s="14" t="s">
        <v>23</v>
      </c>
      <c r="B29" s="40">
        <v>35797</v>
      </c>
    </row>
    <row r="30" spans="1:2" x14ac:dyDescent="0.25">
      <c r="A30" s="10" t="s">
        <v>24</v>
      </c>
      <c r="B30" s="39">
        <v>33141</v>
      </c>
    </row>
    <row r="31" spans="1:2" x14ac:dyDescent="0.25">
      <c r="A31" s="14" t="s">
        <v>25</v>
      </c>
      <c r="B31" s="40">
        <v>24148</v>
      </c>
    </row>
    <row r="32" spans="1:2" x14ac:dyDescent="0.25">
      <c r="A32" s="10" t="s">
        <v>26</v>
      </c>
      <c r="B32" s="39">
        <v>39895</v>
      </c>
    </row>
    <row r="33" spans="1:2" x14ac:dyDescent="0.25">
      <c r="A33" s="14" t="s">
        <v>27</v>
      </c>
      <c r="B33" s="40">
        <v>38028</v>
      </c>
    </row>
    <row r="34" spans="1:2" x14ac:dyDescent="0.25">
      <c r="A34" s="10" t="s">
        <v>28</v>
      </c>
      <c r="B34" s="39">
        <v>20864</v>
      </c>
    </row>
    <row r="35" spans="1:2" x14ac:dyDescent="0.25">
      <c r="A35" s="14" t="s">
        <v>29</v>
      </c>
      <c r="B35" s="40">
        <v>97693</v>
      </c>
    </row>
    <row r="36" spans="1:2" x14ac:dyDescent="0.25">
      <c r="A36" s="10" t="s">
        <v>30</v>
      </c>
      <c r="B36" s="39">
        <v>21417</v>
      </c>
    </row>
    <row r="37" spans="1:2" ht="15.75" thickBot="1" x14ac:dyDescent="0.3">
      <c r="A37" s="15" t="s">
        <v>31</v>
      </c>
      <c r="B37" s="41">
        <v>23050</v>
      </c>
    </row>
    <row r="38" spans="1:2" ht="15.75" thickTop="1" x14ac:dyDescent="0.25"/>
    <row r="41" spans="1:2" s="29" customFormat="1" ht="12" x14ac:dyDescent="0.2">
      <c r="A41" s="42" t="s">
        <v>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Normal="100" workbookViewId="0"/>
  </sheetViews>
  <sheetFormatPr baseColWidth="10" defaultColWidth="11.42578125" defaultRowHeight="15" x14ac:dyDescent="0.25"/>
  <cols>
    <col min="1" max="1" width="32.7109375" style="4" customWidth="1"/>
    <col min="2" max="16384" width="11.42578125" style="4"/>
  </cols>
  <sheetData>
    <row r="1" spans="1:2" x14ac:dyDescent="0.25">
      <c r="A1" s="25"/>
      <c r="B1" s="25"/>
    </row>
    <row r="2" spans="1:2" x14ac:dyDescent="0.25">
      <c r="A2" s="25" t="s">
        <v>75</v>
      </c>
      <c r="B2" s="26"/>
    </row>
    <row r="3" spans="1:2" ht="15.75" thickBot="1" x14ac:dyDescent="0.3">
      <c r="A3" s="26"/>
      <c r="B3" s="27"/>
    </row>
    <row r="4" spans="1:2" ht="16.5" thickTop="1" thickBot="1" x14ac:dyDescent="0.3">
      <c r="A4" s="20" t="s">
        <v>69</v>
      </c>
      <c r="B4" s="20" t="s">
        <v>32</v>
      </c>
    </row>
    <row r="5" spans="1:2" ht="15.75" thickTop="1" x14ac:dyDescent="0.25">
      <c r="A5" s="6" t="s">
        <v>35</v>
      </c>
      <c r="B5" s="38">
        <f>+SUM(B6:B37)</f>
        <v>1530590</v>
      </c>
    </row>
    <row r="6" spans="1:2" x14ac:dyDescent="0.25">
      <c r="A6" s="10" t="s">
        <v>0</v>
      </c>
      <c r="B6" s="39">
        <v>16734</v>
      </c>
    </row>
    <row r="7" spans="1:2" x14ac:dyDescent="0.25">
      <c r="A7" s="14" t="s">
        <v>1</v>
      </c>
      <c r="B7" s="40">
        <v>34741</v>
      </c>
    </row>
    <row r="8" spans="1:2" x14ac:dyDescent="0.25">
      <c r="A8" s="10" t="s">
        <v>2</v>
      </c>
      <c r="B8" s="39">
        <v>6898</v>
      </c>
    </row>
    <row r="9" spans="1:2" x14ac:dyDescent="0.25">
      <c r="A9" s="14" t="s">
        <v>3</v>
      </c>
      <c r="B9" s="40">
        <v>11779</v>
      </c>
    </row>
    <row r="10" spans="1:2" x14ac:dyDescent="0.25">
      <c r="A10" s="10" t="s">
        <v>4</v>
      </c>
      <c r="B10" s="39">
        <v>26656</v>
      </c>
    </row>
    <row r="11" spans="1:2" x14ac:dyDescent="0.25">
      <c r="A11" s="14" t="s">
        <v>5</v>
      </c>
      <c r="B11" s="40">
        <v>7859</v>
      </c>
    </row>
    <row r="12" spans="1:2" x14ac:dyDescent="0.25">
      <c r="A12" s="10" t="s">
        <v>6</v>
      </c>
      <c r="B12" s="39">
        <v>73939</v>
      </c>
    </row>
    <row r="13" spans="1:2" x14ac:dyDescent="0.25">
      <c r="A13" s="14" t="s">
        <v>7</v>
      </c>
      <c r="B13" s="40">
        <v>37122</v>
      </c>
    </row>
    <row r="14" spans="1:2" x14ac:dyDescent="0.25">
      <c r="A14" s="10" t="s">
        <v>8</v>
      </c>
      <c r="B14" s="39">
        <v>81419</v>
      </c>
    </row>
    <row r="15" spans="1:2" x14ac:dyDescent="0.25">
      <c r="A15" s="14" t="s">
        <v>9</v>
      </c>
      <c r="B15" s="40">
        <v>23078</v>
      </c>
    </row>
    <row r="16" spans="1:2" x14ac:dyDescent="0.25">
      <c r="A16" s="10" t="s">
        <v>10</v>
      </c>
      <c r="B16" s="39">
        <v>87870</v>
      </c>
    </row>
    <row r="17" spans="1:2" x14ac:dyDescent="0.25">
      <c r="A17" s="14" t="s">
        <v>11</v>
      </c>
      <c r="B17" s="40">
        <v>52947</v>
      </c>
    </row>
    <row r="18" spans="1:2" x14ac:dyDescent="0.25">
      <c r="A18" s="10" t="s">
        <v>12</v>
      </c>
      <c r="B18" s="39">
        <v>40738</v>
      </c>
    </row>
    <row r="19" spans="1:2" x14ac:dyDescent="0.25">
      <c r="A19" s="14" t="s">
        <v>13</v>
      </c>
      <c r="B19" s="40">
        <v>101366</v>
      </c>
    </row>
    <row r="20" spans="1:2" x14ac:dyDescent="0.25">
      <c r="A20" s="10" t="s">
        <v>14</v>
      </c>
      <c r="B20" s="39">
        <v>221312</v>
      </c>
    </row>
    <row r="21" spans="1:2" x14ac:dyDescent="0.25">
      <c r="A21" s="14" t="s">
        <v>15</v>
      </c>
      <c r="B21" s="40">
        <v>75628</v>
      </c>
    </row>
    <row r="22" spans="1:2" x14ac:dyDescent="0.25">
      <c r="A22" s="10" t="s">
        <v>16</v>
      </c>
      <c r="B22" s="39">
        <v>24552</v>
      </c>
    </row>
    <row r="23" spans="1:2" x14ac:dyDescent="0.25">
      <c r="A23" s="14" t="s">
        <v>17</v>
      </c>
      <c r="B23" s="40">
        <v>14846</v>
      </c>
    </row>
    <row r="24" spans="1:2" x14ac:dyDescent="0.25">
      <c r="A24" s="10" t="s">
        <v>18</v>
      </c>
      <c r="B24" s="39">
        <v>38968</v>
      </c>
    </row>
    <row r="25" spans="1:2" x14ac:dyDescent="0.25">
      <c r="A25" s="14" t="s">
        <v>19</v>
      </c>
      <c r="B25" s="40">
        <v>59668</v>
      </c>
    </row>
    <row r="26" spans="1:2" x14ac:dyDescent="0.25">
      <c r="A26" s="10" t="s">
        <v>20</v>
      </c>
      <c r="B26" s="39">
        <v>106578</v>
      </c>
    </row>
    <row r="27" spans="1:2" x14ac:dyDescent="0.25">
      <c r="A27" s="14" t="s">
        <v>21</v>
      </c>
      <c r="B27" s="40">
        <v>26752</v>
      </c>
    </row>
    <row r="28" spans="1:2" x14ac:dyDescent="0.25">
      <c r="A28" s="10" t="s">
        <v>22</v>
      </c>
      <c r="B28" s="39">
        <v>16728</v>
      </c>
    </row>
    <row r="29" spans="1:2" x14ac:dyDescent="0.25">
      <c r="A29" s="14" t="s">
        <v>23</v>
      </c>
      <c r="B29" s="40">
        <v>36329</v>
      </c>
    </row>
    <row r="30" spans="1:2" x14ac:dyDescent="0.25">
      <c r="A30" s="10" t="s">
        <v>24</v>
      </c>
      <c r="B30" s="39">
        <v>32352</v>
      </c>
    </row>
    <row r="31" spans="1:2" x14ac:dyDescent="0.25">
      <c r="A31" s="14" t="s">
        <v>25</v>
      </c>
      <c r="B31" s="40">
        <v>27594</v>
      </c>
    </row>
    <row r="32" spans="1:2" x14ac:dyDescent="0.25">
      <c r="A32" s="10" t="s">
        <v>26</v>
      </c>
      <c r="B32" s="39">
        <v>39117</v>
      </c>
    </row>
    <row r="33" spans="1:2" x14ac:dyDescent="0.25">
      <c r="A33" s="14" t="s">
        <v>27</v>
      </c>
      <c r="B33" s="40">
        <v>37103</v>
      </c>
    </row>
    <row r="34" spans="1:2" x14ac:dyDescent="0.25">
      <c r="A34" s="10" t="s">
        <v>28</v>
      </c>
      <c r="B34" s="39">
        <v>22093</v>
      </c>
    </row>
    <row r="35" spans="1:2" x14ac:dyDescent="0.25">
      <c r="A35" s="14" t="s">
        <v>29</v>
      </c>
      <c r="B35" s="40">
        <v>101797</v>
      </c>
    </row>
    <row r="36" spans="1:2" x14ac:dyDescent="0.25">
      <c r="A36" s="10" t="s">
        <v>30</v>
      </c>
      <c r="B36" s="39">
        <v>22672</v>
      </c>
    </row>
    <row r="37" spans="1:2" ht="15.75" thickBot="1" x14ac:dyDescent="0.3">
      <c r="A37" s="15" t="s">
        <v>31</v>
      </c>
      <c r="B37" s="41">
        <v>23355</v>
      </c>
    </row>
    <row r="38" spans="1:2" ht="15.75" thickTop="1" x14ac:dyDescent="0.25"/>
    <row r="39" spans="1:2" s="29" customFormat="1" ht="12" x14ac:dyDescent="0.2">
      <c r="A39" s="42" t="s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Normal="100" workbookViewId="0"/>
  </sheetViews>
  <sheetFormatPr baseColWidth="10" defaultColWidth="11.42578125" defaultRowHeight="15" x14ac:dyDescent="0.25"/>
  <cols>
    <col min="1" max="1" width="32.7109375" style="4" customWidth="1"/>
    <col min="2" max="16384" width="11.42578125" style="4"/>
  </cols>
  <sheetData>
    <row r="1" spans="1:2" x14ac:dyDescent="0.25">
      <c r="A1" s="25"/>
      <c r="B1" s="25"/>
    </row>
    <row r="2" spans="1:2" x14ac:dyDescent="0.25">
      <c r="A2" s="25" t="s">
        <v>77</v>
      </c>
      <c r="B2" s="26"/>
    </row>
    <row r="3" spans="1:2" ht="15.75" thickBot="1" x14ac:dyDescent="0.3">
      <c r="A3" s="26"/>
      <c r="B3" s="27"/>
    </row>
    <row r="4" spans="1:2" ht="16.5" thickTop="1" thickBot="1" x14ac:dyDescent="0.3">
      <c r="A4" s="20" t="s">
        <v>69</v>
      </c>
      <c r="B4" s="20" t="s">
        <v>32</v>
      </c>
    </row>
    <row r="5" spans="1:2" ht="15.75" thickTop="1" x14ac:dyDescent="0.25">
      <c r="A5" s="6" t="s">
        <v>35</v>
      </c>
      <c r="B5" s="38">
        <f>+SUM(B6:B37)</f>
        <v>1519585</v>
      </c>
    </row>
    <row r="6" spans="1:2" x14ac:dyDescent="0.25">
      <c r="A6" s="10" t="s">
        <v>0</v>
      </c>
      <c r="B6" s="39">
        <v>16667</v>
      </c>
    </row>
    <row r="7" spans="1:2" x14ac:dyDescent="0.25">
      <c r="A7" s="14" t="s">
        <v>1</v>
      </c>
      <c r="B7" s="40">
        <v>33718</v>
      </c>
    </row>
    <row r="8" spans="1:2" x14ac:dyDescent="0.25">
      <c r="A8" s="10" t="s">
        <v>2</v>
      </c>
      <c r="B8" s="39">
        <v>6514</v>
      </c>
    </row>
    <row r="9" spans="1:2" x14ac:dyDescent="0.25">
      <c r="A9" s="14" t="s">
        <v>3</v>
      </c>
      <c r="B9" s="40">
        <v>12148</v>
      </c>
    </row>
    <row r="10" spans="1:2" x14ac:dyDescent="0.25">
      <c r="A10" s="10" t="s">
        <v>4</v>
      </c>
      <c r="B10" s="39">
        <v>27234</v>
      </c>
    </row>
    <row r="11" spans="1:2" x14ac:dyDescent="0.25">
      <c r="A11" s="14" t="s">
        <v>5</v>
      </c>
      <c r="B11" s="40">
        <v>7318</v>
      </c>
    </row>
    <row r="12" spans="1:2" x14ac:dyDescent="0.25">
      <c r="A12" s="10" t="s">
        <v>6</v>
      </c>
      <c r="B12" s="39">
        <v>77130</v>
      </c>
    </row>
    <row r="13" spans="1:2" x14ac:dyDescent="0.25">
      <c r="A13" s="14" t="s">
        <v>7</v>
      </c>
      <c r="B13" s="40">
        <v>35050</v>
      </c>
    </row>
    <row r="14" spans="1:2" x14ac:dyDescent="0.25">
      <c r="A14" s="10" t="s">
        <v>8</v>
      </c>
      <c r="B14" s="39">
        <v>81155</v>
      </c>
    </row>
    <row r="15" spans="1:2" x14ac:dyDescent="0.25">
      <c r="A15" s="14" t="s">
        <v>9</v>
      </c>
      <c r="B15" s="40">
        <v>23100</v>
      </c>
    </row>
    <row r="16" spans="1:2" x14ac:dyDescent="0.25">
      <c r="A16" s="10" t="s">
        <v>10</v>
      </c>
      <c r="B16" s="39">
        <v>84713</v>
      </c>
    </row>
    <row r="17" spans="1:2" x14ac:dyDescent="0.25">
      <c r="A17" s="14" t="s">
        <v>11</v>
      </c>
      <c r="B17" s="40">
        <v>54870</v>
      </c>
    </row>
    <row r="18" spans="1:2" x14ac:dyDescent="0.25">
      <c r="A18" s="10" t="s">
        <v>12</v>
      </c>
      <c r="B18" s="39">
        <v>41755</v>
      </c>
    </row>
    <row r="19" spans="1:2" x14ac:dyDescent="0.25">
      <c r="A19" s="14" t="s">
        <v>13</v>
      </c>
      <c r="B19" s="40">
        <v>97481</v>
      </c>
    </row>
    <row r="20" spans="1:2" x14ac:dyDescent="0.25">
      <c r="A20" s="10" t="s">
        <v>14</v>
      </c>
      <c r="B20" s="39">
        <v>215974</v>
      </c>
    </row>
    <row r="21" spans="1:2" x14ac:dyDescent="0.25">
      <c r="A21" s="14" t="s">
        <v>15</v>
      </c>
      <c r="B21" s="40">
        <v>75581</v>
      </c>
    </row>
    <row r="22" spans="1:2" x14ac:dyDescent="0.25">
      <c r="A22" s="10" t="s">
        <v>16</v>
      </c>
      <c r="B22" s="39">
        <v>24746</v>
      </c>
    </row>
    <row r="23" spans="1:2" x14ac:dyDescent="0.25">
      <c r="A23" s="14" t="s">
        <v>17</v>
      </c>
      <c r="B23" s="40">
        <v>14923</v>
      </c>
    </row>
    <row r="24" spans="1:2" x14ac:dyDescent="0.25">
      <c r="A24" s="10" t="s">
        <v>18</v>
      </c>
      <c r="B24" s="39">
        <v>41295</v>
      </c>
    </row>
    <row r="25" spans="1:2" x14ac:dyDescent="0.25">
      <c r="A25" s="14" t="s">
        <v>19</v>
      </c>
      <c r="B25" s="40">
        <v>61502</v>
      </c>
    </row>
    <row r="26" spans="1:2" x14ac:dyDescent="0.25">
      <c r="A26" s="10" t="s">
        <v>20</v>
      </c>
      <c r="B26" s="39">
        <v>105975</v>
      </c>
    </row>
    <row r="27" spans="1:2" x14ac:dyDescent="0.25">
      <c r="A27" s="14" t="s">
        <v>21</v>
      </c>
      <c r="B27" s="40">
        <v>26616</v>
      </c>
    </row>
    <row r="28" spans="1:2" x14ac:dyDescent="0.25">
      <c r="A28" s="10" t="s">
        <v>22</v>
      </c>
      <c r="B28" s="39">
        <v>16651</v>
      </c>
    </row>
    <row r="29" spans="1:2" x14ac:dyDescent="0.25">
      <c r="A29" s="14" t="s">
        <v>23</v>
      </c>
      <c r="B29" s="40">
        <v>35097</v>
      </c>
    </row>
    <row r="30" spans="1:2" x14ac:dyDescent="0.25">
      <c r="A30" s="10" t="s">
        <v>24</v>
      </c>
      <c r="B30" s="39">
        <v>31231</v>
      </c>
    </row>
    <row r="31" spans="1:2" x14ac:dyDescent="0.25">
      <c r="A31" s="14" t="s">
        <v>25</v>
      </c>
      <c r="B31" s="40">
        <v>25812</v>
      </c>
    </row>
    <row r="32" spans="1:2" x14ac:dyDescent="0.25">
      <c r="A32" s="10" t="s">
        <v>26</v>
      </c>
      <c r="B32" s="39">
        <v>39393</v>
      </c>
    </row>
    <row r="33" spans="1:2" x14ac:dyDescent="0.25">
      <c r="A33" s="14" t="s">
        <v>27</v>
      </c>
      <c r="B33" s="40">
        <v>35779</v>
      </c>
    </row>
    <row r="34" spans="1:2" x14ac:dyDescent="0.25">
      <c r="A34" s="10" t="s">
        <v>28</v>
      </c>
      <c r="B34" s="39">
        <v>21105</v>
      </c>
    </row>
    <row r="35" spans="1:2" x14ac:dyDescent="0.25">
      <c r="A35" s="14" t="s">
        <v>29</v>
      </c>
      <c r="B35" s="40">
        <v>102822</v>
      </c>
    </row>
    <row r="36" spans="1:2" x14ac:dyDescent="0.25">
      <c r="A36" s="10" t="s">
        <v>30</v>
      </c>
      <c r="B36" s="39">
        <v>22553</v>
      </c>
    </row>
    <row r="37" spans="1:2" ht="15.75" thickBot="1" x14ac:dyDescent="0.3">
      <c r="A37" s="15" t="s">
        <v>31</v>
      </c>
      <c r="B37" s="41">
        <v>23677</v>
      </c>
    </row>
    <row r="38" spans="1:2" ht="15.75" thickTop="1" x14ac:dyDescent="0.25"/>
    <row r="39" spans="1:2" s="29" customFormat="1" ht="12" x14ac:dyDescent="0.2">
      <c r="A39" s="42" t="s">
        <v>83</v>
      </c>
    </row>
  </sheetData>
  <pageMargins left="0.7" right="0.7" top="0.75" bottom="0.75" header="0.3" footer="0.3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zoomScaleNormal="100" workbookViewId="0">
      <selection activeCell="E29" sqref="E29"/>
    </sheetView>
  </sheetViews>
  <sheetFormatPr baseColWidth="10" defaultColWidth="11.42578125" defaultRowHeight="15" x14ac:dyDescent="0.25"/>
  <cols>
    <col min="1" max="1" width="32.7109375" style="4" customWidth="1"/>
    <col min="2" max="2" width="18.7109375" style="4" customWidth="1"/>
    <col min="3" max="16384" width="11.42578125" style="4"/>
  </cols>
  <sheetData>
    <row r="2" spans="1:2" x14ac:dyDescent="0.25">
      <c r="A2" s="2" t="s">
        <v>81</v>
      </c>
    </row>
    <row r="3" spans="1:2" ht="15.75" thickBot="1" x14ac:dyDescent="0.3"/>
    <row r="4" spans="1:2" ht="16.5" thickTop="1" thickBot="1" x14ac:dyDescent="0.3">
      <c r="A4" s="64" t="s">
        <v>79</v>
      </c>
      <c r="B4" s="20" t="s">
        <v>38</v>
      </c>
    </row>
    <row r="5" spans="1:2" ht="16.5" thickTop="1" thickBot="1" x14ac:dyDescent="0.3">
      <c r="A5" s="64"/>
      <c r="B5" s="20">
        <v>2011</v>
      </c>
    </row>
    <row r="6" spans="1:2" ht="15.75" thickTop="1" x14ac:dyDescent="0.25">
      <c r="A6" s="6" t="s">
        <v>35</v>
      </c>
      <c r="B6" s="34"/>
    </row>
    <row r="7" spans="1:2" x14ac:dyDescent="0.25">
      <c r="A7" s="10" t="s">
        <v>0</v>
      </c>
      <c r="B7" s="35"/>
    </row>
    <row r="8" spans="1:2" x14ac:dyDescent="0.25">
      <c r="A8" s="14" t="s">
        <v>1</v>
      </c>
      <c r="B8" s="36"/>
    </row>
    <row r="9" spans="1:2" x14ac:dyDescent="0.25">
      <c r="A9" s="10" t="s">
        <v>2</v>
      </c>
      <c r="B9" s="35"/>
    </row>
    <row r="10" spans="1:2" x14ac:dyDescent="0.25">
      <c r="A10" s="14" t="s">
        <v>3</v>
      </c>
      <c r="B10" s="36"/>
    </row>
    <row r="11" spans="1:2" x14ac:dyDescent="0.25">
      <c r="A11" s="10" t="s">
        <v>4</v>
      </c>
      <c r="B11" s="35"/>
    </row>
    <row r="12" spans="1:2" x14ac:dyDescent="0.25">
      <c r="A12" s="14" t="s">
        <v>5</v>
      </c>
      <c r="B12" s="36"/>
    </row>
    <row r="13" spans="1:2" x14ac:dyDescent="0.25">
      <c r="A13" s="10" t="s">
        <v>6</v>
      </c>
      <c r="B13" s="35">
        <v>0.35809558206057091</v>
      </c>
    </row>
    <row r="14" spans="1:2" x14ac:dyDescent="0.25">
      <c r="A14" s="14" t="s">
        <v>7</v>
      </c>
      <c r="B14" s="36">
        <v>8.0165480705915115E-2</v>
      </c>
    </row>
    <row r="15" spans="1:2" x14ac:dyDescent="0.25">
      <c r="A15" s="10" t="s">
        <v>8</v>
      </c>
      <c r="B15" s="35"/>
    </row>
    <row r="16" spans="1:2" x14ac:dyDescent="0.25">
      <c r="A16" s="14" t="s">
        <v>9</v>
      </c>
      <c r="B16" s="36"/>
    </row>
    <row r="17" spans="1:2" x14ac:dyDescent="0.25">
      <c r="A17" s="10" t="s">
        <v>10</v>
      </c>
      <c r="B17" s="35"/>
    </row>
    <row r="18" spans="1:2" x14ac:dyDescent="0.25">
      <c r="A18" s="14" t="s">
        <v>11</v>
      </c>
      <c r="B18" s="36">
        <v>0.237955394024425</v>
      </c>
    </row>
    <row r="19" spans="1:2" x14ac:dyDescent="0.25">
      <c r="A19" s="10" t="s">
        <v>12</v>
      </c>
      <c r="B19" s="35">
        <v>8.846725806522926E-2</v>
      </c>
    </row>
    <row r="20" spans="1:2" x14ac:dyDescent="0.25">
      <c r="A20" s="14" t="s">
        <v>13</v>
      </c>
      <c r="B20" s="36"/>
    </row>
    <row r="21" spans="1:2" x14ac:dyDescent="0.25">
      <c r="A21" s="10" t="s">
        <v>14</v>
      </c>
      <c r="B21" s="35"/>
    </row>
    <row r="22" spans="1:2" x14ac:dyDescent="0.25">
      <c r="A22" s="14" t="s">
        <v>15</v>
      </c>
      <c r="B22" s="36"/>
    </row>
    <row r="23" spans="1:2" x14ac:dyDescent="0.25">
      <c r="A23" s="10" t="s">
        <v>16</v>
      </c>
      <c r="B23" s="35"/>
    </row>
    <row r="24" spans="1:2" x14ac:dyDescent="0.25">
      <c r="A24" s="14" t="s">
        <v>17</v>
      </c>
      <c r="B24" s="36"/>
    </row>
    <row r="25" spans="1:2" x14ac:dyDescent="0.25">
      <c r="A25" s="10" t="s">
        <v>18</v>
      </c>
      <c r="B25" s="35"/>
    </row>
    <row r="26" spans="1:2" x14ac:dyDescent="0.25">
      <c r="A26" s="14" t="s">
        <v>19</v>
      </c>
      <c r="B26" s="36">
        <v>0.18016610794586541</v>
      </c>
    </row>
    <row r="27" spans="1:2" x14ac:dyDescent="0.25">
      <c r="A27" s="10" t="s">
        <v>20</v>
      </c>
      <c r="B27" s="35"/>
    </row>
    <row r="28" spans="1:2" x14ac:dyDescent="0.25">
      <c r="A28" s="14" t="s">
        <v>21</v>
      </c>
      <c r="B28" s="36"/>
    </row>
    <row r="29" spans="1:2" x14ac:dyDescent="0.25">
      <c r="A29" s="10" t="s">
        <v>22</v>
      </c>
      <c r="B29" s="35"/>
    </row>
    <row r="30" spans="1:2" x14ac:dyDescent="0.25">
      <c r="A30" s="14" t="s">
        <v>23</v>
      </c>
      <c r="B30" s="36">
        <v>8.0656230681494634E-2</v>
      </c>
    </row>
    <row r="31" spans="1:2" x14ac:dyDescent="0.25">
      <c r="A31" s="10" t="s">
        <v>24</v>
      </c>
      <c r="B31" s="35"/>
    </row>
    <row r="32" spans="1:2" x14ac:dyDescent="0.25">
      <c r="A32" s="14" t="s">
        <v>25</v>
      </c>
      <c r="B32" s="36">
        <v>0.1226546610890864</v>
      </c>
    </row>
    <row r="33" spans="1:2" x14ac:dyDescent="0.25">
      <c r="A33" s="10" t="s">
        <v>26</v>
      </c>
      <c r="B33" s="35"/>
    </row>
    <row r="34" spans="1:2" x14ac:dyDescent="0.25">
      <c r="A34" s="14" t="s">
        <v>27</v>
      </c>
      <c r="B34" s="36"/>
    </row>
    <row r="35" spans="1:2" x14ac:dyDescent="0.25">
      <c r="A35" s="10" t="s">
        <v>28</v>
      </c>
      <c r="B35" s="35"/>
    </row>
    <row r="36" spans="1:2" x14ac:dyDescent="0.25">
      <c r="A36" s="14" t="s">
        <v>29</v>
      </c>
      <c r="B36" s="36">
        <v>0.12283560701203555</v>
      </c>
    </row>
    <row r="37" spans="1:2" x14ac:dyDescent="0.25">
      <c r="A37" s="10" t="s">
        <v>30</v>
      </c>
      <c r="B37" s="35">
        <v>0.16774765439740946</v>
      </c>
    </row>
    <row r="38" spans="1:2" ht="15.75" thickBot="1" x14ac:dyDescent="0.3">
      <c r="A38" s="15" t="s">
        <v>31</v>
      </c>
      <c r="B38" s="37"/>
    </row>
    <row r="39" spans="1:2" ht="15.75" thickTop="1" x14ac:dyDescent="0.25">
      <c r="A39" s="62"/>
      <c r="B39" s="63"/>
    </row>
    <row r="40" spans="1:2" s="29" customFormat="1" ht="12" x14ac:dyDescent="0.2">
      <c r="A40" s="29" t="s">
        <v>36</v>
      </c>
    </row>
    <row r="41" spans="1:2" s="29" customFormat="1" ht="12" x14ac:dyDescent="0.2">
      <c r="A41" s="29" t="s">
        <v>37</v>
      </c>
    </row>
  </sheetData>
  <mergeCells count="1">
    <mergeCell ref="A4:A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workbookViewId="0">
      <selection activeCell="F38" sqref="F38"/>
    </sheetView>
  </sheetViews>
  <sheetFormatPr baseColWidth="10" defaultColWidth="11.42578125" defaultRowHeight="15" x14ac:dyDescent="0.25"/>
  <cols>
    <col min="1" max="1" width="32.7109375" style="4" customWidth="1"/>
    <col min="2" max="2" width="18.85546875" style="19" customWidth="1"/>
    <col min="3" max="16384" width="11.42578125" style="4"/>
  </cols>
  <sheetData>
    <row r="2" spans="1:2" x14ac:dyDescent="0.25">
      <c r="A2" s="2" t="s">
        <v>80</v>
      </c>
    </row>
    <row r="3" spans="1:2" ht="15.75" thickBot="1" x14ac:dyDescent="0.3"/>
    <row r="4" spans="1:2" ht="16.5" thickTop="1" thickBot="1" x14ac:dyDescent="0.3">
      <c r="A4" s="64" t="s">
        <v>79</v>
      </c>
      <c r="B4" s="20" t="s">
        <v>38</v>
      </c>
    </row>
    <row r="5" spans="1:2" ht="16.5" thickTop="1" thickBot="1" x14ac:dyDescent="0.3">
      <c r="A5" s="64"/>
      <c r="B5" s="20">
        <v>2012</v>
      </c>
    </row>
    <row r="6" spans="1:2" ht="15.75" thickTop="1" x14ac:dyDescent="0.25">
      <c r="A6" s="6" t="s">
        <v>35</v>
      </c>
      <c r="B6" s="34"/>
    </row>
    <row r="7" spans="1:2" x14ac:dyDescent="0.25">
      <c r="A7" s="10" t="s">
        <v>0</v>
      </c>
      <c r="B7" s="35"/>
    </row>
    <row r="8" spans="1:2" x14ac:dyDescent="0.25">
      <c r="A8" s="14" t="s">
        <v>1</v>
      </c>
      <c r="B8" s="36"/>
    </row>
    <row r="9" spans="1:2" x14ac:dyDescent="0.25">
      <c r="A9" s="10" t="s">
        <v>2</v>
      </c>
      <c r="B9" s="35"/>
    </row>
    <row r="10" spans="1:2" x14ac:dyDescent="0.25">
      <c r="A10" s="14" t="s">
        <v>3</v>
      </c>
      <c r="B10" s="36"/>
    </row>
    <row r="11" spans="1:2" x14ac:dyDescent="0.25">
      <c r="A11" s="10" t="s">
        <v>4</v>
      </c>
      <c r="B11" s="35"/>
    </row>
    <row r="12" spans="1:2" x14ac:dyDescent="0.25">
      <c r="A12" s="14" t="s">
        <v>5</v>
      </c>
      <c r="B12" s="36"/>
    </row>
    <row r="13" spans="1:2" x14ac:dyDescent="0.25">
      <c r="A13" s="10" t="s">
        <v>6</v>
      </c>
      <c r="B13" s="35">
        <v>0.26998122108173561</v>
      </c>
    </row>
    <row r="14" spans="1:2" x14ac:dyDescent="0.25">
      <c r="A14" s="14" t="s">
        <v>7</v>
      </c>
      <c r="B14" s="36">
        <v>8.7343057633528787E-2</v>
      </c>
    </row>
    <row r="15" spans="1:2" x14ac:dyDescent="0.25">
      <c r="A15" s="10" t="s">
        <v>8</v>
      </c>
      <c r="B15" s="35"/>
    </row>
    <row r="16" spans="1:2" x14ac:dyDescent="0.25">
      <c r="A16" s="14" t="s">
        <v>9</v>
      </c>
      <c r="B16" s="36"/>
    </row>
    <row r="17" spans="1:2" x14ac:dyDescent="0.25">
      <c r="A17" s="10" t="s">
        <v>10</v>
      </c>
      <c r="B17" s="35"/>
    </row>
    <row r="18" spans="1:2" x14ac:dyDescent="0.25">
      <c r="A18" s="14" t="s">
        <v>11</v>
      </c>
      <c r="B18" s="36">
        <v>0.15058796088177928</v>
      </c>
    </row>
    <row r="19" spans="1:2" x14ac:dyDescent="0.25">
      <c r="A19" s="10" t="s">
        <v>12</v>
      </c>
      <c r="B19" s="35">
        <v>9.5715554326540442E-2</v>
      </c>
    </row>
    <row r="20" spans="1:2" x14ac:dyDescent="0.25">
      <c r="A20" s="14" t="s">
        <v>13</v>
      </c>
      <c r="B20" s="36"/>
    </row>
    <row r="21" spans="1:2" x14ac:dyDescent="0.25">
      <c r="A21" s="10" t="s">
        <v>14</v>
      </c>
      <c r="B21" s="35"/>
    </row>
    <row r="22" spans="1:2" x14ac:dyDescent="0.25">
      <c r="A22" s="14" t="s">
        <v>15</v>
      </c>
      <c r="B22" s="36"/>
    </row>
    <row r="23" spans="1:2" x14ac:dyDescent="0.25">
      <c r="A23" s="10" t="s">
        <v>16</v>
      </c>
      <c r="B23" s="35"/>
    </row>
    <row r="24" spans="1:2" x14ac:dyDescent="0.25">
      <c r="A24" s="14" t="s">
        <v>17</v>
      </c>
      <c r="B24" s="36"/>
    </row>
    <row r="25" spans="1:2" x14ac:dyDescent="0.25">
      <c r="A25" s="10" t="s">
        <v>18</v>
      </c>
      <c r="B25" s="35"/>
    </row>
    <row r="26" spans="1:2" x14ac:dyDescent="0.25">
      <c r="A26" s="14" t="s">
        <v>19</v>
      </c>
      <c r="B26" s="36">
        <v>0.13208251283862182</v>
      </c>
    </row>
    <row r="27" spans="1:2" x14ac:dyDescent="0.25">
      <c r="A27" s="10" t="s">
        <v>20</v>
      </c>
      <c r="B27" s="35"/>
    </row>
    <row r="28" spans="1:2" x14ac:dyDescent="0.25">
      <c r="A28" s="14" t="s">
        <v>21</v>
      </c>
      <c r="B28" s="36"/>
    </row>
    <row r="29" spans="1:2" x14ac:dyDescent="0.25">
      <c r="A29" s="10" t="s">
        <v>22</v>
      </c>
      <c r="B29" s="35"/>
    </row>
    <row r="30" spans="1:2" x14ac:dyDescent="0.25">
      <c r="A30" s="14" t="s">
        <v>23</v>
      </c>
      <c r="B30" s="36">
        <v>7.7153704547136215E-2</v>
      </c>
    </row>
    <row r="31" spans="1:2" x14ac:dyDescent="0.25">
      <c r="A31" s="10" t="s">
        <v>24</v>
      </c>
      <c r="B31" s="35"/>
    </row>
    <row r="32" spans="1:2" x14ac:dyDescent="0.25">
      <c r="A32" s="14" t="s">
        <v>25</v>
      </c>
      <c r="B32" s="36">
        <v>4.7470606310099583E-2</v>
      </c>
    </row>
    <row r="33" spans="1:2" x14ac:dyDescent="0.25">
      <c r="A33" s="10" t="s">
        <v>26</v>
      </c>
      <c r="B33" s="35"/>
    </row>
    <row r="34" spans="1:2" x14ac:dyDescent="0.25">
      <c r="A34" s="14" t="s">
        <v>27</v>
      </c>
      <c r="B34" s="36"/>
    </row>
    <row r="35" spans="1:2" x14ac:dyDescent="0.25">
      <c r="A35" s="10" t="s">
        <v>28</v>
      </c>
      <c r="B35" s="35"/>
    </row>
    <row r="36" spans="1:2" x14ac:dyDescent="0.25">
      <c r="A36" s="14" t="s">
        <v>29</v>
      </c>
      <c r="B36" s="36">
        <v>4.475673976517669E-2</v>
      </c>
    </row>
    <row r="37" spans="1:2" x14ac:dyDescent="0.25">
      <c r="A37" s="10" t="s">
        <v>30</v>
      </c>
      <c r="B37" s="35">
        <v>0.1258942862479131</v>
      </c>
    </row>
    <row r="38" spans="1:2" ht="15.75" thickBot="1" x14ac:dyDescent="0.3">
      <c r="A38" s="15" t="s">
        <v>31</v>
      </c>
      <c r="B38" s="37"/>
    </row>
    <row r="39" spans="1:2" ht="15.75" thickTop="1" x14ac:dyDescent="0.25">
      <c r="A39" s="62"/>
      <c r="B39" s="63"/>
    </row>
    <row r="40" spans="1:2" s="29" customFormat="1" ht="12" x14ac:dyDescent="0.2">
      <c r="A40" s="29" t="s">
        <v>36</v>
      </c>
      <c r="B40" s="61"/>
    </row>
    <row r="41" spans="1:2" s="29" customFormat="1" ht="12" x14ac:dyDescent="0.2">
      <c r="A41" s="29" t="s">
        <v>37</v>
      </c>
      <c r="B41" s="61"/>
    </row>
  </sheetData>
  <mergeCells count="1">
    <mergeCell ref="A4:A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workbookViewId="0">
      <selection activeCell="F31" sqref="F31"/>
    </sheetView>
  </sheetViews>
  <sheetFormatPr baseColWidth="10" defaultColWidth="11.42578125" defaultRowHeight="15" x14ac:dyDescent="0.25"/>
  <cols>
    <col min="1" max="1" width="32.7109375" style="4" customWidth="1"/>
    <col min="2" max="2" width="18.85546875" style="19" customWidth="1"/>
    <col min="3" max="16384" width="11.42578125" style="4"/>
  </cols>
  <sheetData>
    <row r="2" spans="1:2" s="2" customFormat="1" x14ac:dyDescent="0.25">
      <c r="A2" s="2" t="s">
        <v>78</v>
      </c>
      <c r="B2" s="43"/>
    </row>
    <row r="3" spans="1:2" ht="15.75" thickBot="1" x14ac:dyDescent="0.3"/>
    <row r="4" spans="1:2" ht="16.5" thickTop="1" thickBot="1" x14ac:dyDescent="0.3">
      <c r="A4" s="64" t="s">
        <v>79</v>
      </c>
      <c r="B4" s="20" t="s">
        <v>38</v>
      </c>
    </row>
    <row r="5" spans="1:2" ht="16.5" thickTop="1" thickBot="1" x14ac:dyDescent="0.3">
      <c r="A5" s="64"/>
      <c r="B5" s="20">
        <v>2013</v>
      </c>
    </row>
    <row r="6" spans="1:2" ht="15.75" thickTop="1" x14ac:dyDescent="0.25">
      <c r="A6" s="6" t="s">
        <v>35</v>
      </c>
      <c r="B6" s="34"/>
    </row>
    <row r="7" spans="1:2" x14ac:dyDescent="0.25">
      <c r="A7" s="10" t="s">
        <v>0</v>
      </c>
      <c r="B7" s="35"/>
    </row>
    <row r="8" spans="1:2" x14ac:dyDescent="0.25">
      <c r="A8" s="14" t="s">
        <v>1</v>
      </c>
      <c r="B8" s="36"/>
    </row>
    <row r="9" spans="1:2" x14ac:dyDescent="0.25">
      <c r="A9" s="10" t="s">
        <v>2</v>
      </c>
      <c r="B9" s="35"/>
    </row>
    <row r="10" spans="1:2" x14ac:dyDescent="0.25">
      <c r="A10" s="14" t="s">
        <v>3</v>
      </c>
      <c r="B10" s="36"/>
    </row>
    <row r="11" spans="1:2" x14ac:dyDescent="0.25">
      <c r="A11" s="10" t="s">
        <v>4</v>
      </c>
      <c r="B11" s="35"/>
    </row>
    <row r="12" spans="1:2" x14ac:dyDescent="0.25">
      <c r="A12" s="14" t="s">
        <v>5</v>
      </c>
      <c r="B12" s="36">
        <v>8.5803741830325464E-2</v>
      </c>
    </row>
    <row r="13" spans="1:2" x14ac:dyDescent="0.25">
      <c r="A13" s="10" t="s">
        <v>6</v>
      </c>
      <c r="B13" s="35">
        <v>0.2413855926438373</v>
      </c>
    </row>
    <row r="14" spans="1:2" x14ac:dyDescent="0.25">
      <c r="A14" s="14" t="s">
        <v>7</v>
      </c>
      <c r="B14" s="36">
        <v>0.10960086369101063</v>
      </c>
    </row>
    <row r="15" spans="1:2" x14ac:dyDescent="0.25">
      <c r="A15" s="10" t="s">
        <v>8</v>
      </c>
      <c r="B15" s="35"/>
    </row>
    <row r="16" spans="1:2" x14ac:dyDescent="0.25">
      <c r="A16" s="14" t="s">
        <v>9</v>
      </c>
      <c r="B16" s="36"/>
    </row>
    <row r="17" spans="1:2" x14ac:dyDescent="0.25">
      <c r="A17" s="10" t="s">
        <v>10</v>
      </c>
      <c r="B17" s="35"/>
    </row>
    <row r="18" spans="1:2" x14ac:dyDescent="0.25">
      <c r="A18" s="14" t="s">
        <v>11</v>
      </c>
      <c r="B18" s="36">
        <v>0.12583004029237088</v>
      </c>
    </row>
    <row r="19" spans="1:2" x14ac:dyDescent="0.25">
      <c r="A19" s="10" t="s">
        <v>12</v>
      </c>
      <c r="B19" s="35">
        <v>7.1143143081528137E-2</v>
      </c>
    </row>
    <row r="20" spans="1:2" x14ac:dyDescent="0.25">
      <c r="A20" s="14" t="s">
        <v>13</v>
      </c>
      <c r="B20" s="36"/>
    </row>
    <row r="21" spans="1:2" x14ac:dyDescent="0.25">
      <c r="A21" s="10" t="s">
        <v>14</v>
      </c>
      <c r="B21" s="35"/>
    </row>
    <row r="22" spans="1:2" x14ac:dyDescent="0.25">
      <c r="A22" s="14" t="s">
        <v>15</v>
      </c>
      <c r="B22" s="36"/>
    </row>
    <row r="23" spans="1:2" x14ac:dyDescent="0.25">
      <c r="A23" s="10" t="s">
        <v>16</v>
      </c>
      <c r="B23" s="35"/>
    </row>
    <row r="24" spans="1:2" x14ac:dyDescent="0.25">
      <c r="A24" s="14" t="s">
        <v>17</v>
      </c>
      <c r="B24" s="36"/>
    </row>
    <row r="25" spans="1:2" x14ac:dyDescent="0.25">
      <c r="A25" s="10" t="s">
        <v>18</v>
      </c>
      <c r="B25" s="35"/>
    </row>
    <row r="26" spans="1:2" x14ac:dyDescent="0.25">
      <c r="A26" s="14" t="s">
        <v>19</v>
      </c>
      <c r="B26" s="36">
        <v>0.11538175209012991</v>
      </c>
    </row>
    <row r="27" spans="1:2" x14ac:dyDescent="0.25">
      <c r="A27" s="10" t="s">
        <v>20</v>
      </c>
      <c r="B27" s="35"/>
    </row>
    <row r="28" spans="1:2" x14ac:dyDescent="0.25">
      <c r="A28" s="14" t="s">
        <v>21</v>
      </c>
      <c r="B28" s="36"/>
    </row>
    <row r="29" spans="1:2" x14ac:dyDescent="0.25">
      <c r="A29" s="10" t="s">
        <v>22</v>
      </c>
      <c r="B29" s="35"/>
    </row>
    <row r="30" spans="1:2" x14ac:dyDescent="0.25">
      <c r="A30" s="14" t="s">
        <v>23</v>
      </c>
      <c r="B30" s="36">
        <v>8.8058978225311613E-2</v>
      </c>
    </row>
    <row r="31" spans="1:2" x14ac:dyDescent="0.25">
      <c r="A31" s="10" t="s">
        <v>24</v>
      </c>
      <c r="B31" s="35"/>
    </row>
    <row r="32" spans="1:2" x14ac:dyDescent="0.25">
      <c r="A32" s="14" t="s">
        <v>25</v>
      </c>
      <c r="B32" s="36">
        <v>0.1102481103062587</v>
      </c>
    </row>
    <row r="33" spans="1:2" x14ac:dyDescent="0.25">
      <c r="A33" s="10" t="s">
        <v>26</v>
      </c>
      <c r="B33" s="35"/>
    </row>
    <row r="34" spans="1:2" x14ac:dyDescent="0.25">
      <c r="A34" s="14" t="s">
        <v>27</v>
      </c>
      <c r="B34" s="36"/>
    </row>
    <row r="35" spans="1:2" x14ac:dyDescent="0.25">
      <c r="A35" s="10" t="s">
        <v>28</v>
      </c>
      <c r="B35" s="35"/>
    </row>
    <row r="36" spans="1:2" x14ac:dyDescent="0.25">
      <c r="A36" s="14" t="s">
        <v>29</v>
      </c>
      <c r="B36" s="36"/>
    </row>
    <row r="37" spans="1:2" x14ac:dyDescent="0.25">
      <c r="A37" s="10" t="s">
        <v>30</v>
      </c>
      <c r="B37" s="35">
        <v>0.11223599348792845</v>
      </c>
    </row>
    <row r="38" spans="1:2" ht="15.75" thickBot="1" x14ac:dyDescent="0.3">
      <c r="A38" s="15" t="s">
        <v>31</v>
      </c>
      <c r="B38" s="37"/>
    </row>
    <row r="39" spans="1:2" ht="15.75" thickTop="1" x14ac:dyDescent="0.25">
      <c r="A39" s="62"/>
      <c r="B39" s="63"/>
    </row>
    <row r="40" spans="1:2" s="29" customFormat="1" ht="12" x14ac:dyDescent="0.2">
      <c r="A40" s="29" t="s">
        <v>36</v>
      </c>
      <c r="B40" s="61"/>
    </row>
    <row r="41" spans="1:2" s="29" customFormat="1" ht="12" x14ac:dyDescent="0.2">
      <c r="A41" s="29" t="s">
        <v>37</v>
      </c>
      <c r="B41" s="61"/>
    </row>
  </sheetData>
  <mergeCells count="1">
    <mergeCell ref="A4: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3" zoomScale="85" zoomScaleNormal="85" workbookViewId="0">
      <selection activeCell="L23" sqref="L23"/>
    </sheetView>
  </sheetViews>
  <sheetFormatPr baseColWidth="10" defaultColWidth="11.42578125" defaultRowHeight="15" x14ac:dyDescent="0.25"/>
  <cols>
    <col min="1" max="1" width="32.7109375" style="4" customWidth="1"/>
    <col min="2" max="16384" width="11.42578125" style="4"/>
  </cols>
  <sheetData>
    <row r="1" spans="1:10" x14ac:dyDescent="0.25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.75" thickBot="1" x14ac:dyDescent="0.3"/>
    <row r="3" spans="1:10" ht="16.5" thickTop="1" thickBot="1" x14ac:dyDescent="0.3">
      <c r="A3" s="68" t="s">
        <v>69</v>
      </c>
      <c r="B3" s="64">
        <v>2011</v>
      </c>
      <c r="C3" s="65"/>
      <c r="D3" s="66"/>
      <c r="E3" s="64">
        <v>2012</v>
      </c>
      <c r="F3" s="65"/>
      <c r="G3" s="66"/>
      <c r="H3" s="64">
        <v>2013</v>
      </c>
      <c r="I3" s="65"/>
      <c r="J3" s="66"/>
    </row>
    <row r="4" spans="1:10" ht="16.5" thickTop="1" thickBot="1" x14ac:dyDescent="0.3">
      <c r="A4" s="69"/>
      <c r="B4" s="20" t="s">
        <v>72</v>
      </c>
      <c r="C4" s="20" t="s">
        <v>73</v>
      </c>
      <c r="D4" s="20" t="s">
        <v>74</v>
      </c>
      <c r="E4" s="20" t="s">
        <v>72</v>
      </c>
      <c r="F4" s="20" t="s">
        <v>73</v>
      </c>
      <c r="G4" s="20" t="s">
        <v>74</v>
      </c>
      <c r="H4" s="20" t="s">
        <v>72</v>
      </c>
      <c r="I4" s="20" t="s">
        <v>73</v>
      </c>
      <c r="J4" s="20" t="s">
        <v>74</v>
      </c>
    </row>
    <row r="5" spans="1:10" ht="15.75" thickTop="1" x14ac:dyDescent="0.25">
      <c r="A5" s="6" t="s">
        <v>35</v>
      </c>
      <c r="B5" s="7">
        <v>746</v>
      </c>
      <c r="C5" s="7">
        <v>1575418</v>
      </c>
      <c r="D5" s="8">
        <f>+B5/C5*100000</f>
        <v>47.352512158677889</v>
      </c>
      <c r="E5" s="7">
        <v>737</v>
      </c>
      <c r="F5" s="7">
        <v>1585070</v>
      </c>
      <c r="G5" s="8">
        <f>+E5/F5*100000</f>
        <v>46.496369245522281</v>
      </c>
      <c r="H5" s="9">
        <f>SUM(H6:H37)</f>
        <v>613</v>
      </c>
      <c r="I5" s="9">
        <v>1568112</v>
      </c>
      <c r="J5" s="44">
        <f>+H5/I5*100000</f>
        <v>39.091595498280732</v>
      </c>
    </row>
    <row r="6" spans="1:10" x14ac:dyDescent="0.25">
      <c r="A6" s="10" t="s">
        <v>0</v>
      </c>
      <c r="B6" s="11">
        <v>5</v>
      </c>
      <c r="C6" s="11">
        <v>16533</v>
      </c>
      <c r="D6" s="12">
        <f t="shared" ref="D6:D37" si="0">+B6/C6*100000</f>
        <v>30.242545212605094</v>
      </c>
      <c r="E6" s="11">
        <v>9</v>
      </c>
      <c r="F6" s="11">
        <v>16734</v>
      </c>
      <c r="G6" s="12">
        <f t="shared" ref="G6:G37" si="1">+E6/F6*100000</f>
        <v>53.782717820007171</v>
      </c>
      <c r="H6" s="13">
        <v>6</v>
      </c>
      <c r="I6" s="13">
        <v>16667</v>
      </c>
      <c r="J6" s="45">
        <f>+H6/I6*100000</f>
        <v>35.999280014399716</v>
      </c>
    </row>
    <row r="7" spans="1:10" x14ac:dyDescent="0.25">
      <c r="A7" s="14" t="s">
        <v>1</v>
      </c>
      <c r="B7" s="7">
        <v>9</v>
      </c>
      <c r="C7" s="7">
        <v>34495</v>
      </c>
      <c r="D7" s="8">
        <f t="shared" si="0"/>
        <v>26.090737788085232</v>
      </c>
      <c r="E7" s="7">
        <v>11</v>
      </c>
      <c r="F7" s="7">
        <v>34741</v>
      </c>
      <c r="G7" s="8">
        <f t="shared" si="1"/>
        <v>31.662876716271839</v>
      </c>
      <c r="H7" s="9">
        <v>13</v>
      </c>
      <c r="I7" s="9">
        <v>33718</v>
      </c>
      <c r="J7" s="46">
        <f t="shared" ref="J7:J37" si="2">+H7/I7*100000</f>
        <v>38.555074440951422</v>
      </c>
    </row>
    <row r="8" spans="1:10" x14ac:dyDescent="0.25">
      <c r="A8" s="10" t="s">
        <v>2</v>
      </c>
      <c r="B8" s="11">
        <v>2</v>
      </c>
      <c r="C8" s="11">
        <v>7116</v>
      </c>
      <c r="D8" s="12">
        <f t="shared" si="0"/>
        <v>28.105677346824059</v>
      </c>
      <c r="E8" s="11">
        <v>2</v>
      </c>
      <c r="F8" s="11">
        <v>6898</v>
      </c>
      <c r="G8" s="12">
        <f t="shared" si="1"/>
        <v>28.993911278631487</v>
      </c>
      <c r="H8" s="13">
        <v>3</v>
      </c>
      <c r="I8" s="13">
        <v>6514</v>
      </c>
      <c r="J8" s="45">
        <f t="shared" si="2"/>
        <v>46.0546515198035</v>
      </c>
    </row>
    <row r="9" spans="1:10" x14ac:dyDescent="0.25">
      <c r="A9" s="14" t="s">
        <v>3</v>
      </c>
      <c r="B9" s="7">
        <v>9</v>
      </c>
      <c r="C9" s="7">
        <v>11220</v>
      </c>
      <c r="D9" s="8">
        <f t="shared" si="0"/>
        <v>80.213903743315512</v>
      </c>
      <c r="E9" s="7">
        <v>6</v>
      </c>
      <c r="F9" s="7">
        <v>11779</v>
      </c>
      <c r="G9" s="8">
        <f t="shared" si="1"/>
        <v>50.938110196111722</v>
      </c>
      <c r="H9" s="9">
        <v>10</v>
      </c>
      <c r="I9" s="9">
        <v>12148</v>
      </c>
      <c r="J9" s="46">
        <f t="shared" si="2"/>
        <v>82.318077049720117</v>
      </c>
    </row>
    <row r="10" spans="1:10" x14ac:dyDescent="0.25">
      <c r="A10" s="10" t="s">
        <v>4</v>
      </c>
      <c r="B10" s="11">
        <v>6</v>
      </c>
      <c r="C10" s="11">
        <v>25775</v>
      </c>
      <c r="D10" s="12">
        <f t="shared" si="0"/>
        <v>23.278370514064015</v>
      </c>
      <c r="E10" s="11">
        <v>11</v>
      </c>
      <c r="F10" s="11">
        <v>26656</v>
      </c>
      <c r="G10" s="12">
        <f t="shared" si="1"/>
        <v>41.266506602641059</v>
      </c>
      <c r="H10" s="13">
        <v>11</v>
      </c>
      <c r="I10" s="13">
        <v>27234</v>
      </c>
      <c r="J10" s="45">
        <f t="shared" si="2"/>
        <v>40.390688110450178</v>
      </c>
    </row>
    <row r="11" spans="1:10" x14ac:dyDescent="0.25">
      <c r="A11" s="14" t="s">
        <v>5</v>
      </c>
      <c r="B11" s="7">
        <v>2</v>
      </c>
      <c r="C11" s="7">
        <v>7860</v>
      </c>
      <c r="D11" s="8">
        <f t="shared" si="0"/>
        <v>25.445292620865139</v>
      </c>
      <c r="E11" s="7"/>
      <c r="F11" s="7">
        <v>7859</v>
      </c>
      <c r="G11" s="8">
        <f t="shared" si="1"/>
        <v>0</v>
      </c>
      <c r="H11" s="9">
        <v>3</v>
      </c>
      <c r="I11" s="9">
        <v>7946</v>
      </c>
      <c r="J11" s="46">
        <f t="shared" si="2"/>
        <v>37.754845205134664</v>
      </c>
    </row>
    <row r="12" spans="1:10" x14ac:dyDescent="0.25">
      <c r="A12" s="10" t="s">
        <v>6</v>
      </c>
      <c r="B12" s="11">
        <v>56</v>
      </c>
      <c r="C12" s="11">
        <v>97362</v>
      </c>
      <c r="D12" s="12">
        <f t="shared" si="0"/>
        <v>57.517306546701995</v>
      </c>
      <c r="E12" s="11">
        <v>66</v>
      </c>
      <c r="F12" s="11">
        <v>93901</v>
      </c>
      <c r="G12" s="12">
        <f t="shared" si="1"/>
        <v>70.286791407972217</v>
      </c>
      <c r="H12" s="13">
        <v>40</v>
      </c>
      <c r="I12" s="13">
        <v>95748</v>
      </c>
      <c r="J12" s="45">
        <f t="shared" si="2"/>
        <v>41.776329531687345</v>
      </c>
    </row>
    <row r="13" spans="1:10" x14ac:dyDescent="0.25">
      <c r="A13" s="14" t="s">
        <v>7</v>
      </c>
      <c r="B13" s="7">
        <v>36</v>
      </c>
      <c r="C13" s="7">
        <v>40171</v>
      </c>
      <c r="D13" s="8">
        <f t="shared" si="0"/>
        <v>89.616887804635184</v>
      </c>
      <c r="E13" s="7">
        <v>22</v>
      </c>
      <c r="F13" s="7">
        <v>40364</v>
      </c>
      <c r="G13" s="8">
        <f t="shared" si="1"/>
        <v>54.504013477356061</v>
      </c>
      <c r="H13" s="9">
        <v>33</v>
      </c>
      <c r="I13" s="9">
        <v>38892</v>
      </c>
      <c r="J13" s="46">
        <f t="shared" si="2"/>
        <v>84.850354828756551</v>
      </c>
    </row>
    <row r="14" spans="1:10" x14ac:dyDescent="0.25">
      <c r="A14" s="10" t="s">
        <v>8</v>
      </c>
      <c r="B14" s="11">
        <v>38</v>
      </c>
      <c r="C14" s="11">
        <v>80676</v>
      </c>
      <c r="D14" s="12">
        <f t="shared" si="0"/>
        <v>47.10198819971243</v>
      </c>
      <c r="E14" s="11">
        <v>37</v>
      </c>
      <c r="F14" s="11">
        <v>81419</v>
      </c>
      <c r="G14" s="12">
        <f t="shared" si="1"/>
        <v>45.443938147115539</v>
      </c>
      <c r="H14" s="13">
        <v>45</v>
      </c>
      <c r="I14" s="13">
        <v>81155</v>
      </c>
      <c r="J14" s="45">
        <f t="shared" si="2"/>
        <v>55.449448586039068</v>
      </c>
    </row>
    <row r="15" spans="1:10" x14ac:dyDescent="0.25">
      <c r="A15" s="14" t="s">
        <v>9</v>
      </c>
      <c r="B15" s="7">
        <v>10</v>
      </c>
      <c r="C15" s="7">
        <v>22875</v>
      </c>
      <c r="D15" s="8">
        <f t="shared" si="0"/>
        <v>43.715846994535518</v>
      </c>
      <c r="E15" s="7">
        <v>13</v>
      </c>
      <c r="F15" s="7">
        <v>23078</v>
      </c>
      <c r="G15" s="8">
        <f t="shared" si="1"/>
        <v>56.330704567120208</v>
      </c>
      <c r="H15" s="9">
        <v>8</v>
      </c>
      <c r="I15" s="9">
        <v>23100</v>
      </c>
      <c r="J15" s="46">
        <f t="shared" si="2"/>
        <v>34.632034632034632</v>
      </c>
    </row>
    <row r="16" spans="1:10" x14ac:dyDescent="0.25">
      <c r="A16" s="10" t="s">
        <v>10</v>
      </c>
      <c r="B16" s="11">
        <v>34</v>
      </c>
      <c r="C16" s="11">
        <v>87781</v>
      </c>
      <c r="D16" s="12">
        <f t="shared" si="0"/>
        <v>38.7327553798658</v>
      </c>
      <c r="E16" s="11">
        <v>35</v>
      </c>
      <c r="F16" s="11">
        <v>87870</v>
      </c>
      <c r="G16" s="12">
        <f t="shared" si="1"/>
        <v>39.831569363832934</v>
      </c>
      <c r="H16" s="13">
        <v>32</v>
      </c>
      <c r="I16" s="13">
        <v>84713</v>
      </c>
      <c r="J16" s="45">
        <f t="shared" si="2"/>
        <v>37.774603661775643</v>
      </c>
    </row>
    <row r="17" spans="1:10" x14ac:dyDescent="0.25">
      <c r="A17" s="14" t="s">
        <v>11</v>
      </c>
      <c r="B17" s="7">
        <v>65</v>
      </c>
      <c r="C17" s="7">
        <v>62234</v>
      </c>
      <c r="D17" s="8">
        <f t="shared" si="0"/>
        <v>104.44451585949803</v>
      </c>
      <c r="E17" s="7">
        <v>46</v>
      </c>
      <c r="F17" s="7">
        <v>60920</v>
      </c>
      <c r="G17" s="8">
        <f t="shared" si="1"/>
        <v>75.508864084044646</v>
      </c>
      <c r="H17" s="9">
        <v>40</v>
      </c>
      <c r="I17" s="9">
        <v>61774</v>
      </c>
      <c r="J17" s="46">
        <f t="shared" si="2"/>
        <v>64.752161103376821</v>
      </c>
    </row>
    <row r="18" spans="1:10" x14ac:dyDescent="0.25">
      <c r="A18" s="10" t="s">
        <v>12</v>
      </c>
      <c r="B18" s="11">
        <v>11</v>
      </c>
      <c r="C18" s="11">
        <v>44378</v>
      </c>
      <c r="D18" s="12">
        <f t="shared" si="0"/>
        <v>24.787056649691287</v>
      </c>
      <c r="E18" s="11">
        <v>15</v>
      </c>
      <c r="F18" s="11">
        <v>44637</v>
      </c>
      <c r="G18" s="12">
        <f t="shared" si="1"/>
        <v>33.604408898447474</v>
      </c>
      <c r="H18" s="13">
        <v>15</v>
      </c>
      <c r="I18" s="13">
        <v>44726</v>
      </c>
      <c r="J18" s="45">
        <f t="shared" si="2"/>
        <v>33.537539686088628</v>
      </c>
    </row>
    <row r="19" spans="1:10" x14ac:dyDescent="0.25">
      <c r="A19" s="14" t="s">
        <v>13</v>
      </c>
      <c r="B19" s="7">
        <v>27</v>
      </c>
      <c r="C19" s="7">
        <v>102561</v>
      </c>
      <c r="D19" s="8">
        <f t="shared" si="0"/>
        <v>26.325796355339747</v>
      </c>
      <c r="E19" s="7">
        <v>25</v>
      </c>
      <c r="F19" s="7">
        <v>101366</v>
      </c>
      <c r="G19" s="8">
        <f t="shared" si="1"/>
        <v>24.663102026320463</v>
      </c>
      <c r="H19" s="9">
        <v>20</v>
      </c>
      <c r="I19" s="9">
        <v>97481</v>
      </c>
      <c r="J19" s="46">
        <f t="shared" si="2"/>
        <v>20.516818662098252</v>
      </c>
    </row>
    <row r="20" spans="1:10" x14ac:dyDescent="0.25">
      <c r="A20" s="10" t="s">
        <v>14</v>
      </c>
      <c r="B20" s="11">
        <v>100</v>
      </c>
      <c r="C20" s="11">
        <v>214606</v>
      </c>
      <c r="D20" s="12">
        <f t="shared" si="0"/>
        <v>46.597019654622891</v>
      </c>
      <c r="E20" s="11">
        <v>107</v>
      </c>
      <c r="F20" s="11">
        <v>221312</v>
      </c>
      <c r="G20" s="12">
        <f t="shared" si="1"/>
        <v>48.348033545401968</v>
      </c>
      <c r="H20" s="13">
        <v>77</v>
      </c>
      <c r="I20" s="13">
        <v>215974</v>
      </c>
      <c r="J20" s="45">
        <f t="shared" si="2"/>
        <v>35.652439645512885</v>
      </c>
    </row>
    <row r="21" spans="1:10" x14ac:dyDescent="0.25">
      <c r="A21" s="14" t="s">
        <v>15</v>
      </c>
      <c r="B21" s="7">
        <v>44</v>
      </c>
      <c r="C21" s="7">
        <v>72240</v>
      </c>
      <c r="D21" s="8">
        <f t="shared" si="0"/>
        <v>60.908084163898117</v>
      </c>
      <c r="E21" s="7">
        <v>32</v>
      </c>
      <c r="F21" s="7">
        <v>75628</v>
      </c>
      <c r="G21" s="8">
        <f t="shared" si="1"/>
        <v>42.312371079494362</v>
      </c>
      <c r="H21" s="9">
        <v>27</v>
      </c>
      <c r="I21" s="9">
        <v>75581</v>
      </c>
      <c r="J21" s="46">
        <f t="shared" si="2"/>
        <v>35.723263783225939</v>
      </c>
    </row>
    <row r="22" spans="1:10" x14ac:dyDescent="0.25">
      <c r="A22" s="10" t="s">
        <v>16</v>
      </c>
      <c r="B22" s="11">
        <v>13</v>
      </c>
      <c r="C22" s="11">
        <v>24239</v>
      </c>
      <c r="D22" s="12">
        <f t="shared" si="0"/>
        <v>53.632575601303685</v>
      </c>
      <c r="E22" s="11">
        <v>12</v>
      </c>
      <c r="F22" s="11">
        <v>24552</v>
      </c>
      <c r="G22" s="12">
        <f t="shared" si="1"/>
        <v>48.87585532746823</v>
      </c>
      <c r="H22" s="13">
        <v>14</v>
      </c>
      <c r="I22" s="13">
        <v>24746</v>
      </c>
      <c r="J22" s="45">
        <f t="shared" si="2"/>
        <v>56.574799967671545</v>
      </c>
    </row>
    <row r="23" spans="1:10" x14ac:dyDescent="0.25">
      <c r="A23" s="14" t="s">
        <v>17</v>
      </c>
      <c r="B23" s="7">
        <v>8</v>
      </c>
      <c r="C23" s="7">
        <v>14724</v>
      </c>
      <c r="D23" s="8">
        <f t="shared" si="0"/>
        <v>54.333061668024989</v>
      </c>
      <c r="E23" s="7">
        <v>9</v>
      </c>
      <c r="F23" s="7">
        <v>14846</v>
      </c>
      <c r="G23" s="8">
        <f t="shared" si="1"/>
        <v>60.622389869325069</v>
      </c>
      <c r="H23" s="9">
        <v>5</v>
      </c>
      <c r="I23" s="9">
        <v>14923</v>
      </c>
      <c r="J23" s="46">
        <f t="shared" si="2"/>
        <v>33.50532734704818</v>
      </c>
    </row>
    <row r="24" spans="1:10" x14ac:dyDescent="0.25">
      <c r="A24" s="10" t="s">
        <v>18</v>
      </c>
      <c r="B24" s="11">
        <v>17</v>
      </c>
      <c r="C24" s="11">
        <v>39685</v>
      </c>
      <c r="D24" s="12">
        <f t="shared" si="0"/>
        <v>42.837344084666753</v>
      </c>
      <c r="E24" s="11">
        <v>13</v>
      </c>
      <c r="F24" s="11">
        <v>38968</v>
      </c>
      <c r="G24" s="12">
        <f t="shared" si="1"/>
        <v>33.360706220488609</v>
      </c>
      <c r="H24" s="13">
        <v>7</v>
      </c>
      <c r="I24" s="13">
        <v>41295</v>
      </c>
      <c r="J24" s="45">
        <f t="shared" si="2"/>
        <v>16.951204746337329</v>
      </c>
    </row>
    <row r="25" spans="1:10" x14ac:dyDescent="0.25">
      <c r="A25" s="14" t="s">
        <v>19</v>
      </c>
      <c r="B25" s="7">
        <v>42</v>
      </c>
      <c r="C25" s="7">
        <v>68502</v>
      </c>
      <c r="D25" s="8">
        <f t="shared" si="0"/>
        <v>61.312078479460453</v>
      </c>
      <c r="E25" s="7">
        <v>49</v>
      </c>
      <c r="F25" s="7">
        <v>67549</v>
      </c>
      <c r="G25" s="8">
        <f t="shared" si="1"/>
        <v>72.539933973856009</v>
      </c>
      <c r="H25" s="9">
        <v>29</v>
      </c>
      <c r="I25" s="9">
        <v>68598</v>
      </c>
      <c r="J25" s="46">
        <f t="shared" si="2"/>
        <v>42.275284993731596</v>
      </c>
    </row>
    <row r="26" spans="1:10" x14ac:dyDescent="0.25">
      <c r="A26" s="10" t="s">
        <v>20</v>
      </c>
      <c r="B26" s="11">
        <v>47</v>
      </c>
      <c r="C26" s="11">
        <v>102847</v>
      </c>
      <c r="D26" s="12">
        <f t="shared" si="0"/>
        <v>45.698950868766225</v>
      </c>
      <c r="E26" s="11">
        <v>49</v>
      </c>
      <c r="F26" s="11">
        <v>106578</v>
      </c>
      <c r="G26" s="12">
        <f t="shared" si="1"/>
        <v>45.975717315018109</v>
      </c>
      <c r="H26" s="13">
        <v>27</v>
      </c>
      <c r="I26" s="13">
        <v>105975</v>
      </c>
      <c r="J26" s="45">
        <f t="shared" si="2"/>
        <v>25.477707006369425</v>
      </c>
    </row>
    <row r="27" spans="1:10" x14ac:dyDescent="0.25">
      <c r="A27" s="14" t="s">
        <v>21</v>
      </c>
      <c r="B27" s="7">
        <v>11</v>
      </c>
      <c r="C27" s="7">
        <v>26376</v>
      </c>
      <c r="D27" s="8">
        <f t="shared" si="0"/>
        <v>41.704579921140429</v>
      </c>
      <c r="E27" s="7">
        <v>5</v>
      </c>
      <c r="F27" s="7">
        <v>26752</v>
      </c>
      <c r="G27" s="8">
        <f t="shared" si="1"/>
        <v>18.690191387559807</v>
      </c>
      <c r="H27" s="9">
        <v>7</v>
      </c>
      <c r="I27" s="9">
        <v>26616</v>
      </c>
      <c r="J27" s="46">
        <f t="shared" si="2"/>
        <v>26.299969942891494</v>
      </c>
    </row>
    <row r="28" spans="1:10" x14ac:dyDescent="0.25">
      <c r="A28" s="10" t="s">
        <v>22</v>
      </c>
      <c r="B28" s="11">
        <v>10</v>
      </c>
      <c r="C28" s="11">
        <v>15687</v>
      </c>
      <c r="D28" s="12">
        <f t="shared" si="0"/>
        <v>63.747051698858932</v>
      </c>
      <c r="E28" s="11">
        <v>12</v>
      </c>
      <c r="F28" s="11">
        <v>16728</v>
      </c>
      <c r="G28" s="12">
        <f t="shared" si="1"/>
        <v>71.736011477761835</v>
      </c>
      <c r="H28" s="13">
        <v>8</v>
      </c>
      <c r="I28" s="13">
        <v>16651</v>
      </c>
      <c r="J28" s="45">
        <f t="shared" si="2"/>
        <v>48.04516245270554</v>
      </c>
    </row>
    <row r="29" spans="1:10" x14ac:dyDescent="0.25">
      <c r="A29" s="14" t="s">
        <v>23</v>
      </c>
      <c r="B29" s="7">
        <v>16</v>
      </c>
      <c r="C29" s="7">
        <v>38684</v>
      </c>
      <c r="D29" s="8">
        <f t="shared" si="0"/>
        <v>41.360769310309173</v>
      </c>
      <c r="E29" s="7">
        <v>14</v>
      </c>
      <c r="F29" s="7">
        <v>39132</v>
      </c>
      <c r="G29" s="8">
        <f t="shared" si="1"/>
        <v>35.776346723908823</v>
      </c>
      <c r="H29" s="9">
        <v>11</v>
      </c>
      <c r="I29" s="9">
        <v>38188</v>
      </c>
      <c r="J29" s="46">
        <f t="shared" si="2"/>
        <v>28.804860165497015</v>
      </c>
    </row>
    <row r="30" spans="1:10" x14ac:dyDescent="0.25">
      <c r="A30" s="10" t="s">
        <v>24</v>
      </c>
      <c r="B30" s="11">
        <v>7</v>
      </c>
      <c r="C30" s="11">
        <v>33141</v>
      </c>
      <c r="D30" s="12">
        <f t="shared" si="0"/>
        <v>21.121873208412541</v>
      </c>
      <c r="E30" s="11">
        <v>13</v>
      </c>
      <c r="F30" s="11">
        <v>32352</v>
      </c>
      <c r="G30" s="12">
        <f t="shared" si="1"/>
        <v>40.182987141444116</v>
      </c>
      <c r="H30" s="13">
        <v>6</v>
      </c>
      <c r="I30" s="13">
        <v>31231</v>
      </c>
      <c r="J30" s="45">
        <f t="shared" si="2"/>
        <v>19.211680701866737</v>
      </c>
    </row>
    <row r="31" spans="1:10" x14ac:dyDescent="0.25">
      <c r="A31" s="14" t="s">
        <v>25</v>
      </c>
      <c r="B31" s="7">
        <v>15</v>
      </c>
      <c r="C31" s="7">
        <v>27110</v>
      </c>
      <c r="D31" s="8">
        <f t="shared" si="0"/>
        <v>55.330136481003315</v>
      </c>
      <c r="E31" s="7">
        <v>5</v>
      </c>
      <c r="F31" s="7">
        <v>28904</v>
      </c>
      <c r="G31" s="8">
        <f t="shared" si="1"/>
        <v>17.298643786327151</v>
      </c>
      <c r="H31" s="9">
        <v>15</v>
      </c>
      <c r="I31" s="9">
        <v>28658</v>
      </c>
      <c r="J31" s="46">
        <f t="shared" si="2"/>
        <v>52.341405541210136</v>
      </c>
    </row>
    <row r="32" spans="1:10" x14ac:dyDescent="0.25">
      <c r="A32" s="10" t="s">
        <v>26</v>
      </c>
      <c r="B32" s="11">
        <v>16</v>
      </c>
      <c r="C32" s="11">
        <v>39895</v>
      </c>
      <c r="D32" s="12">
        <f t="shared" si="0"/>
        <v>40.10527635041985</v>
      </c>
      <c r="E32" s="11">
        <v>16</v>
      </c>
      <c r="F32" s="11">
        <v>39117</v>
      </c>
      <c r="G32" s="12">
        <f t="shared" si="1"/>
        <v>40.902932228954164</v>
      </c>
      <c r="H32" s="13">
        <v>10</v>
      </c>
      <c r="I32" s="13">
        <v>39393</v>
      </c>
      <c r="J32" s="45">
        <f t="shared" si="2"/>
        <v>25.3852207244942</v>
      </c>
    </row>
    <row r="33" spans="1:10" x14ac:dyDescent="0.25">
      <c r="A33" s="14" t="s">
        <v>27</v>
      </c>
      <c r="B33" s="7">
        <v>5</v>
      </c>
      <c r="C33" s="7">
        <v>38028</v>
      </c>
      <c r="D33" s="8">
        <f t="shared" si="0"/>
        <v>13.148206584621857</v>
      </c>
      <c r="E33" s="7">
        <v>12</v>
      </c>
      <c r="F33" s="7">
        <v>37103</v>
      </c>
      <c r="G33" s="8">
        <f t="shared" si="1"/>
        <v>32.342398188825698</v>
      </c>
      <c r="H33" s="9">
        <v>12</v>
      </c>
      <c r="I33" s="9">
        <v>35779</v>
      </c>
      <c r="J33" s="46">
        <f t="shared" si="2"/>
        <v>33.539226920819473</v>
      </c>
    </row>
    <row r="34" spans="1:10" x14ac:dyDescent="0.25">
      <c r="A34" s="10" t="s">
        <v>28</v>
      </c>
      <c r="B34" s="11">
        <v>5</v>
      </c>
      <c r="C34" s="11">
        <v>20864</v>
      </c>
      <c r="D34" s="12">
        <f t="shared" si="0"/>
        <v>23.964723926380369</v>
      </c>
      <c r="E34" s="11">
        <v>13</v>
      </c>
      <c r="F34" s="11">
        <v>22093</v>
      </c>
      <c r="G34" s="12">
        <f t="shared" si="1"/>
        <v>58.84216720228126</v>
      </c>
      <c r="H34" s="13">
        <v>4</v>
      </c>
      <c r="I34" s="13">
        <v>21105</v>
      </c>
      <c r="J34" s="45">
        <f t="shared" si="2"/>
        <v>18.952854773750296</v>
      </c>
    </row>
    <row r="35" spans="1:10" x14ac:dyDescent="0.25">
      <c r="A35" s="14" t="s">
        <v>29</v>
      </c>
      <c r="B35" s="7">
        <v>63</v>
      </c>
      <c r="C35" s="7">
        <v>109693</v>
      </c>
      <c r="D35" s="8">
        <f t="shared" si="0"/>
        <v>57.433017603675715</v>
      </c>
      <c r="E35" s="7">
        <v>57</v>
      </c>
      <c r="F35" s="7">
        <v>106353</v>
      </c>
      <c r="G35" s="8">
        <f t="shared" si="1"/>
        <v>53.595103100053592</v>
      </c>
      <c r="H35" s="9">
        <v>51</v>
      </c>
      <c r="I35" s="9">
        <v>102822</v>
      </c>
      <c r="J35" s="46">
        <f t="shared" si="2"/>
        <v>49.600280095699361</v>
      </c>
    </row>
    <row r="36" spans="1:10" x14ac:dyDescent="0.25">
      <c r="A36" s="10" t="s">
        <v>30</v>
      </c>
      <c r="B36" s="11">
        <v>8</v>
      </c>
      <c r="C36" s="11">
        <v>25010</v>
      </c>
      <c r="D36" s="12">
        <f t="shared" si="0"/>
        <v>31.987205117952819</v>
      </c>
      <c r="E36" s="11">
        <v>15</v>
      </c>
      <c r="F36" s="11">
        <v>25526</v>
      </c>
      <c r="G36" s="12">
        <f t="shared" si="1"/>
        <v>58.763613570477162</v>
      </c>
      <c r="H36" s="13">
        <v>14</v>
      </c>
      <c r="I36" s="13">
        <v>25084</v>
      </c>
      <c r="J36" s="45">
        <f t="shared" si="2"/>
        <v>55.812470100462448</v>
      </c>
    </row>
    <row r="37" spans="1:10" ht="15.75" thickBot="1" x14ac:dyDescent="0.3">
      <c r="A37" s="15" t="s">
        <v>31</v>
      </c>
      <c r="B37" s="16">
        <v>9</v>
      </c>
      <c r="C37" s="16">
        <v>23050</v>
      </c>
      <c r="D37" s="17">
        <f t="shared" si="0"/>
        <v>39.045553145336228</v>
      </c>
      <c r="E37" s="16">
        <v>6</v>
      </c>
      <c r="F37" s="16">
        <v>23355</v>
      </c>
      <c r="G37" s="17">
        <f t="shared" si="1"/>
        <v>25.690430314707772</v>
      </c>
      <c r="H37" s="18">
        <v>10</v>
      </c>
      <c r="I37" s="18">
        <v>23677</v>
      </c>
      <c r="J37" s="47">
        <f t="shared" si="2"/>
        <v>42.235080457828275</v>
      </c>
    </row>
    <row r="38" spans="1:10" s="29" customFormat="1" ht="12.75" thickTop="1" x14ac:dyDescent="0.2">
      <c r="A38" s="29" t="s">
        <v>86</v>
      </c>
    </row>
  </sheetData>
  <mergeCells count="5">
    <mergeCell ref="B3:D3"/>
    <mergeCell ref="E3:G3"/>
    <mergeCell ref="H3:J3"/>
    <mergeCell ref="A1:J1"/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MET_2011</vt:lpstr>
      <vt:lpstr>MET_2012</vt:lpstr>
      <vt:lpstr>MET_2013</vt:lpstr>
      <vt:lpstr>MAT_2011-2013</vt:lpstr>
      <vt:lpstr>2011_SJ</vt:lpstr>
      <vt:lpstr>2012_SJ</vt:lpstr>
      <vt:lpstr>2013_SJ</vt:lpstr>
      <vt:lpstr>FA_2011</vt:lpstr>
      <vt:lpstr>FA_2012</vt:lpstr>
      <vt:lpstr>FA_2013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dgis</dc:creator>
  <cp:lastModifiedBy>dgis</cp:lastModifiedBy>
  <dcterms:created xsi:type="dcterms:W3CDTF">2014-03-26T00:43:42Z</dcterms:created>
  <dcterms:modified xsi:type="dcterms:W3CDTF">2015-01-21T19:49:02Z</dcterms:modified>
</cp:coreProperties>
</file>